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namedSheetViews/namedSheetView1.xml" ContentType="application/vnd.ms-excel.namedsheetview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mc:AlternateContent xmlns:mc="http://schemas.openxmlformats.org/markup-compatibility/2006">
    <mc:Choice Requires="x15">
      <x15ac:absPath xmlns:x15ac="http://schemas.microsoft.com/office/spreadsheetml/2010/11/ac" url="C:\SERVIDOR CAPITAL\2024 NUEVO\PILAR3\Reproceso 202406\"/>
    </mc:Choice>
  </mc:AlternateContent>
  <xr:revisionPtr revIDLastSave="0" documentId="13_ncr:1_{2DCE17D2-55E8-45A7-A49B-4A4231DD1FAD}" xr6:coauthVersionLast="47" xr6:coauthVersionMax="47" xr10:uidLastSave="{00000000-0000-0000-0000-000000000000}"/>
  <bookViews>
    <workbookView xWindow="22932" yWindow="-108" windowWidth="19416" windowHeight="11016" xr2:uid="{00000000-000D-0000-FFFF-FFFF00000000}"/>
  </bookViews>
  <sheets>
    <sheet name="Portada" sheetId="28" r:id="rId1"/>
    <sheet name="Indice" sheetId="1" r:id="rId2"/>
    <sheet name="Validaciones CMF" sheetId="27" state="hidden" r:id="rId3"/>
    <sheet name="KM1" sheetId="7" r:id="rId4"/>
    <sheet name="OV1" sheetId="8" r:id="rId5"/>
    <sheet name="CC1" sheetId="12" r:id="rId6"/>
    <sheet name="CC2" sheetId="13" r:id="rId7"/>
    <sheet name="CCA" sheetId="14" r:id="rId8"/>
    <sheet name="LR1" sheetId="9" r:id="rId9"/>
    <sheet name="LR2" sheetId="10" r:id="rId10"/>
    <sheet name="CR1" sheetId="18" r:id="rId11"/>
    <sheet name="CR2" sheetId="19" r:id="rId12"/>
    <sheet name="CR3" sheetId="20" r:id="rId13"/>
    <sheet name="CR4" sheetId="21" r:id="rId14"/>
    <sheet name="CR5" sheetId="22" r:id="rId15"/>
    <sheet name="CCR1" sheetId="23" r:id="rId16"/>
    <sheet name="CCR3" sheetId="24" r:id="rId17"/>
    <sheet name="CCR5" sheetId="25" r:id="rId18"/>
    <sheet name="CCR8" sheetId="26" r:id="rId19"/>
    <sheet name="MR1" sheetId="15" r:id="rId20"/>
    <sheet name="LIQ1" sheetId="11" r:id="rId21"/>
    <sheet name="LIQ2" sheetId="16" r:id="rId22"/>
    <sheet name="ENC" sheetId="17" r:id="rId23"/>
  </sheets>
  <definedNames>
    <definedName name="_xlnm._FilterDatabase" localSheetId="2" hidden="1">'Validaciones CMF'!$B$2:$H$2</definedName>
    <definedName name="_xlnm.Print_Area" localSheetId="1">Indice!$A$1:$D$49</definedName>
    <definedName name="_xlnm.Print_Area" localSheetId="3">'KM1'!$A$4:$D$50</definedName>
    <definedName name="_xlnm.Print_Area" localSheetId="21">'LIQ2'!$A$1:$G$44</definedName>
    <definedName name="_xlnm.Print_Area" localSheetId="4">'OV1'!$A$4:$E$36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3" i="27" l="1"/>
  <c r="C30" i="27" l="1"/>
  <c r="D34" i="1" l="1"/>
  <c r="D35" i="1"/>
  <c r="D33" i="1"/>
  <c r="D30" i="1"/>
  <c r="D25" i="1"/>
  <c r="D26" i="1"/>
  <c r="D27" i="1"/>
  <c r="D24" i="1"/>
  <c r="D18" i="1"/>
  <c r="D19" i="1"/>
  <c r="D20" i="1"/>
  <c r="D21" i="1"/>
  <c r="D17" i="1"/>
  <c r="D9" i="1"/>
  <c r="D10" i="1"/>
  <c r="D11" i="1"/>
  <c r="D12" i="1"/>
  <c r="D13" i="1"/>
  <c r="D14" i="1"/>
  <c r="D8" i="1"/>
  <c r="C32" i="27" l="1"/>
  <c r="C29" i="27" l="1"/>
  <c r="C25" i="27"/>
  <c r="C26" i="27"/>
  <c r="C24" i="27" l="1"/>
  <c r="C23" i="27"/>
  <c r="C22" i="27"/>
  <c r="C21" i="27"/>
  <c r="C18" i="27"/>
  <c r="C16" i="27"/>
  <c r="C13" i="27"/>
  <c r="C12" i="27"/>
  <c r="C11" i="27"/>
  <c r="C10" i="27"/>
  <c r="C9" i="27"/>
  <c r="C8" i="27"/>
  <c r="C7" i="27"/>
  <c r="C6" i="27"/>
  <c r="C5" i="27"/>
  <c r="C28" i="27"/>
  <c r="C31" i="27"/>
  <c r="C4" i="27"/>
  <c r="C3" i="27"/>
  <c r="C17" i="27"/>
  <c r="C19" i="27"/>
  <c r="C20" i="27"/>
  <c r="C14" i="27" l="1"/>
  <c r="C27" i="27" l="1"/>
  <c r="C15"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tc={ECF46C12-2848-4206-95F5-59E9B729BEA0}</author>
    <author>tc={523F879A-6DE5-4909-9D4C-871448C23C15}</author>
    <author>tc={AED48812-4054-4B41-96F5-08BD7C2CADC6}</author>
  </authors>
  <commentList>
    <comment ref="C152" authorId="0" shapeId="0" xr:uid="{00000000-0006-0000-04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Pte sumar cargo pilar 2 y cargo sistemico</t>
      </text>
    </comment>
    <comment ref="C153" authorId="1" shapeId="0" xr:uid="{00000000-0006-0000-04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Pte sumar cargo pilar 2 y cargo sistemico</t>
      </text>
    </comment>
    <comment ref="C154" authorId="2" shapeId="0" xr:uid="{00000000-0006-0000-04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Pte sumar cargo pilar 2 y cargo sistemico</t>
      </text>
    </comment>
  </commentList>
</comments>
</file>

<file path=xl/sharedStrings.xml><?xml version="1.0" encoding="utf-8"?>
<sst xmlns="http://schemas.openxmlformats.org/spreadsheetml/2006/main" count="1388" uniqueCount="682">
  <si>
    <t xml:space="preserve"> </t>
  </si>
  <si>
    <t>Pilar 3 Divulgación Banco Santander Chile</t>
  </si>
  <si>
    <t>Capital</t>
  </si>
  <si>
    <t>KM1</t>
  </si>
  <si>
    <t>KM1 - Parámetros claves</t>
  </si>
  <si>
    <t>OV1</t>
  </si>
  <si>
    <t>OV1 - Presentación de los APR</t>
  </si>
  <si>
    <t>CC1</t>
  </si>
  <si>
    <t>CC1 - Composición del capital regulatorio</t>
  </si>
  <si>
    <t>CC2</t>
  </si>
  <si>
    <t xml:space="preserve">CC2 - Conciliación del capital regulatorio con el balance </t>
  </si>
  <si>
    <t>CCA</t>
  </si>
  <si>
    <t>CCA - Principales características de los instrumentos de capital regulatorio</t>
  </si>
  <si>
    <t>LR1</t>
  </si>
  <si>
    <t>LR1 - Resumen comparativo de los activos contables frente a la medida de la exposición del coeficiente de apalancamiento</t>
  </si>
  <si>
    <t>LR2</t>
  </si>
  <si>
    <t>LR2 - Formulario divulgativo común del coeficiente de apalancamiento</t>
  </si>
  <si>
    <t>Riesgo de crédito</t>
  </si>
  <si>
    <t>CR1</t>
  </si>
  <si>
    <t>CR1 - Calidad crediticia de los activos</t>
  </si>
  <si>
    <t>CR2</t>
  </si>
  <si>
    <t>CR2 - Cambios en el stock de préstamos y títulos de deuda en incumplimiento</t>
  </si>
  <si>
    <t>CR3</t>
  </si>
  <si>
    <t>CR3 - Técnicas de mitigación del riesgo de crédito: presentación general</t>
  </si>
  <si>
    <t>CR4</t>
  </si>
  <si>
    <t>CR4 - Método estándar: exposición al riesgo de crédito y efectos de técnicas para su mitigación (CRM)</t>
  </si>
  <si>
    <t>CR5</t>
  </si>
  <si>
    <t>CR5 - Método estándar: exposiciones por tipo de contraparte y ponderaciones por riesgo</t>
  </si>
  <si>
    <t>Riesgo de crédito de contraparte</t>
  </si>
  <si>
    <t>CCR1</t>
  </si>
  <si>
    <t>CCR1 - Análisis de la exposición al riesgo de crédito de contraparte</t>
  </si>
  <si>
    <t>CCR3</t>
  </si>
  <si>
    <t>CCR3 - Método estándar para las exposiciones CCR por cartera regulatoria y ponderaciones por riesgo</t>
  </si>
  <si>
    <t>CCR5</t>
  </si>
  <si>
    <t>CCR5 - Composición del colateral para exposicones al CCR</t>
  </si>
  <si>
    <t>CCR8</t>
  </si>
  <si>
    <t>CCR8 - Exposiciones frente a entidades de contraparte central</t>
  </si>
  <si>
    <t>Riesgo de mercado</t>
  </si>
  <si>
    <t>MR1</t>
  </si>
  <si>
    <t>MR1 - Riesgo de mercado con el método estándar (MES)</t>
  </si>
  <si>
    <t>Riesgo de liquidez y financiación</t>
  </si>
  <si>
    <t>LIQ1</t>
  </si>
  <si>
    <t>LIQ1 - Razón de cobertura de liquidez (LCR)</t>
  </si>
  <si>
    <t>LIQ2</t>
  </si>
  <si>
    <t>LIQ2 - Razón de financiamiento estable neta (NSFR)</t>
  </si>
  <si>
    <t>ENC</t>
  </si>
  <si>
    <t>ENC - Cargas sobre activos</t>
  </si>
  <si>
    <t>Notas</t>
  </si>
  <si>
    <t>La información relativa a Pilar III se publica de forma independiente en la web de Santander.</t>
  </si>
  <si>
    <t>Banco Santander Chile no cuenta con metodologías internas para el cálculo de los Activos Ponderados por Riesgo de Crédito de acuerdo al Capítulo 21-6 de la RAN, por lo tanto las tablas CR6, CR8, CCR4, CMS1 y CMS2 no aplican para este caso.</t>
  </si>
  <si>
    <t>Las tablas SEC1, SEC2, SEC3 y SEC4 tampoco aplican para Banco Santander Chile, ya que el Banco no mantiene securitizaciones en nombre propio a la fecha del reporte.</t>
  </si>
  <si>
    <t>La información se muestra a nivel consolidado. El perímetro consolidado local y consolidado global es coincidente, puesto que no existen filiales en el extranjero.</t>
  </si>
  <si>
    <t>Validación</t>
  </si>
  <si>
    <t>Status</t>
  </si>
  <si>
    <t>KM1:1/a corresponde a CC1:29/a</t>
  </si>
  <si>
    <t>KM1:2/a corresponde a CC1:45/a</t>
  </si>
  <si>
    <t>KM1:3/a corresponde a CC1:59/a</t>
  </si>
  <si>
    <t>KM1:4/a corresponde a CC1:60/a</t>
  </si>
  <si>
    <t>KM1:5/a corresponde a CC1:61/a</t>
  </si>
  <si>
    <t>KM1:6/a corresponde a CC1:62/a</t>
  </si>
  <si>
    <t>KM1:7/a corresponde a CC1:63/a</t>
  </si>
  <si>
    <t>KM1:8/a corresponde a CC1:65/a</t>
  </si>
  <si>
    <t>KM1:9/a corresponde a CC1:66/a</t>
  </si>
  <si>
    <t>KM1:10/a corresponde a CC1:67/a</t>
  </si>
  <si>
    <t>KM1:12/a corresponde a CC1:68/a</t>
  </si>
  <si>
    <t>KM1:13/a corresponde a LR2:21/a</t>
  </si>
  <si>
    <t>KM1:14/a corresponde a LR2:22/a</t>
  </si>
  <si>
    <t>KM1:15/a corresponde a LIQ1:21/b</t>
  </si>
  <si>
    <t>KM1:16/a corresponde a LIQ1:22/b</t>
  </si>
  <si>
    <t>KM1:17/a corresponde a LIQ1:23/b</t>
  </si>
  <si>
    <t>KM1:18/a corresponde a LIQ2:14/e</t>
  </si>
  <si>
    <t>KM1:19/a corresponde a LIQ2:33/e</t>
  </si>
  <si>
    <t>KM1:20/a corresponde a LIQ2:34/e</t>
  </si>
  <si>
    <t>OV1:2/a corresponde a CR4:15/e</t>
  </si>
  <si>
    <t>OV1:6/a corresponde a la suma de CCR1:1/f+CCR8:1/b+CCR8:11/b</t>
  </si>
  <si>
    <t>LR1:8/a corresponde a LR2:21/a</t>
  </si>
  <si>
    <t>LR2:20/a equivale a KM1:1/a</t>
  </si>
  <si>
    <t>LR2:21/a equivale a KM1:13/a</t>
  </si>
  <si>
    <t>LR2:22/a equivale a KM1:14/a</t>
  </si>
  <si>
    <t>CR1:1/g corresponde a CR3:1/a+CR3:1/b</t>
  </si>
  <si>
    <t>CR1:2/g corresponde a CR3:2/a+CR3:2/b</t>
  </si>
  <si>
    <t>CR4:15/c+CR4:15/d corresponde a CR5:15/j</t>
  </si>
  <si>
    <t>MR1:9/a equivale a OV1:20/a</t>
  </si>
  <si>
    <t>CCR1:1/d=CCR1:1/a+CCR1:1/c</t>
  </si>
  <si>
    <t>CCR1:2/d=CCR1:2/a+CCR1:2/c</t>
  </si>
  <si>
    <t>Cifras en MMCLP</t>
  </si>
  <si>
    <t>Capital disponible</t>
  </si>
  <si>
    <t>Consolidado</t>
  </si>
  <si>
    <t>Capital básico o capital ordinario nivel 1 (CET1)</t>
  </si>
  <si>
    <t>1a</t>
  </si>
  <si>
    <t>Modelo contable ECL con plena aplicación de las normas</t>
  </si>
  <si>
    <t> </t>
  </si>
  <si>
    <t>Capital de nivel 1</t>
  </si>
  <si>
    <t>2a</t>
  </si>
  <si>
    <t>Capital nivel 1 con modelo contable ECL con plena aplicación de las normas</t>
  </si>
  <si>
    <t>Patrimonio efectivo</t>
  </si>
  <si>
    <t>3a</t>
  </si>
  <si>
    <t>Patrimonio efectivo con modelo contable ECL con plena aplicación de las normas</t>
  </si>
  <si>
    <t>Activos ponderados por riesgo (montos)</t>
  </si>
  <si>
    <t>Total de activos ponderados por riesgo (APR)</t>
  </si>
  <si>
    <t>4a</t>
  </si>
  <si>
    <t>Total de activos ponderados por riesgo (antes de la aplicación del piso mínimo)</t>
  </si>
  <si>
    <t>Coeficientes de capital en función del riesgo (porcentaje de los APR)</t>
  </si>
  <si>
    <t>Coeficiente CET1 (%)</t>
  </si>
  <si>
    <t>5a</t>
  </si>
  <si>
    <t>Coeficiente CET1 con modelo contable ECL con plena aplicación de las normas (%)</t>
  </si>
  <si>
    <t>5b</t>
  </si>
  <si>
    <t>Coeficiente CET1 (%) (coeficiente antes de la aplicación del piso mínimo)</t>
  </si>
  <si>
    <t>Coeficiente de capital nivel 1 (%)</t>
  </si>
  <si>
    <t>6a</t>
  </si>
  <si>
    <t>Coficiente de capital de Nivel 1 (%) con modelo contable ECL con plena aplicación de las normas (%)</t>
  </si>
  <si>
    <t>6b</t>
  </si>
  <si>
    <t>Coficiente de capital de Nivel 1 (%) (coeficiente antes de la aplicación del piso mínimo)</t>
  </si>
  <si>
    <t>Coeficiente de patrimonio efectivo (%)</t>
  </si>
  <si>
    <t>7a</t>
  </si>
  <si>
    <t>Coeficiente de patrimonio efectivo con modelo contable ECL con plena aplicación de las normas (%)</t>
  </si>
  <si>
    <t>7b</t>
  </si>
  <si>
    <t>Coeficiente de patrimonio efectivo (%) (coeficiente antes de la aplicación del piso mínimo)</t>
  </si>
  <si>
    <t>Capital básico adicional (porcentaje de los APR)</t>
  </si>
  <si>
    <t>Requerimiento del colchón contra cíclico (%)</t>
  </si>
  <si>
    <t>Requerimientos adicionales para D-SIB (%)</t>
  </si>
  <si>
    <t>CET1 disponible después de cumplir los requerimientos de capital mínimos del banco (%)</t>
  </si>
  <si>
    <t>Razón de apalancamiento**</t>
  </si>
  <si>
    <t>Medida de exposición total de la razón de apalancamiento (activos totales)</t>
  </si>
  <si>
    <t xml:space="preserve">Razón de apalancamiento (%) </t>
  </si>
  <si>
    <t>14a</t>
  </si>
  <si>
    <t>Coeficiente de apalancamiento de Basilea III con modelo contable ECL con plena aplicación de las normas (%) (incluidos los efectos de cualquier exención temporal aplicable de las reservas en bancos centrales)</t>
  </si>
  <si>
    <t>14b</t>
  </si>
  <si>
    <t>Coficiente de apalancamiento de Basilea III (%) (excluidos los efectos de cualquier exención temporal aplicable de las reservas en bancos centrales)</t>
  </si>
  <si>
    <t>Ratio de cobertura de liquidez**</t>
  </si>
  <si>
    <t>Activos liquidos de alta calidad (ALAC)</t>
  </si>
  <si>
    <t>Egresos netos</t>
  </si>
  <si>
    <t xml:space="preserve">LCR (%) </t>
  </si>
  <si>
    <t>Ratio de financiación estable neta**</t>
  </si>
  <si>
    <t>Financiamiento estable disponible (FED)</t>
  </si>
  <si>
    <t>Financiamiento estable requerido (FER)</t>
  </si>
  <si>
    <t>NSFR (%) (fila 18/fila 19)</t>
  </si>
  <si>
    <t>* Banco Santander considera su colchón de conservación objetivo de 2,5% para mantener su clasificaición de solvencia A. Según lo estipulado en el capitulo 1-13 de la RAN.</t>
  </si>
  <si>
    <t>**Datos promedios, según lo requerido en la RAN 21.20</t>
  </si>
  <si>
    <t>APR</t>
  </si>
  <si>
    <t>Requerimientos mínimos de capital</t>
  </si>
  <si>
    <t>Riesgo de crédito (excluido riesgo de crédito de contraparte y exposiciones en securitizaciones)</t>
  </si>
  <si>
    <t>Método Estandar (ME)</t>
  </si>
  <si>
    <t>Metodologías internas (MI)</t>
  </si>
  <si>
    <t>Del cual, con el método de atribución de la Comisión</t>
  </si>
  <si>
    <t>Del cual, con el método basado en calficaciones internas avanzado (A-IRB)</t>
  </si>
  <si>
    <t>Riesgo de crédito de contraparte (CEM)</t>
  </si>
  <si>
    <t>Del cual, con el método estándar para el riesgo de crédito de contraparte (SA-CCR)</t>
  </si>
  <si>
    <t>Del cual, con el método de modelos internos (IMM)</t>
  </si>
  <si>
    <t>Del cual, otros CCR</t>
  </si>
  <si>
    <t>Ajustes de valoración del crédito (CVA)</t>
  </si>
  <si>
    <t>Posiciones accionariales con el método de ponderación por riesgo simple y el método de modelos internos durante el periodo transitorio de cinco años</t>
  </si>
  <si>
    <t>Fondos de inversión en el libro de banca - método del constituyente</t>
  </si>
  <si>
    <t>Fondos de inversión en el libro de banca - método del reglamento interno</t>
  </si>
  <si>
    <t>Fondo de inversión en el libro de banca -  método alternativo</t>
  </si>
  <si>
    <t>Riesgo de liquidación</t>
  </si>
  <si>
    <t>Exposiciones de securitización en el libro de banca</t>
  </si>
  <si>
    <t>De las cuales, con el método IRB de securitización (SEC-IRBA)</t>
  </si>
  <si>
    <t>De las cuales, con el método basado en calificaciones externas para securitizaciones (SEC-ERBA), incluido método de evaluación interna (IAA)</t>
  </si>
  <si>
    <t>De las cuales, con el método estándar para securitizaciones (SEC-SA)</t>
  </si>
  <si>
    <t>Riesgo de mercado (MES)</t>
  </si>
  <si>
    <t>Del cual, con el método estándar (MES)</t>
  </si>
  <si>
    <t>Del cual, con métodos basados en modelos internos (IMA)</t>
  </si>
  <si>
    <t>Riesgo operacional</t>
  </si>
  <si>
    <t>Montos no deducidos de capital</t>
  </si>
  <si>
    <t>Ajuste de piso mínimo (capital agregado)</t>
  </si>
  <si>
    <t>CC1 - Composición de los fondos propios reglamentarios</t>
  </si>
  <si>
    <t>Montos</t>
  </si>
  <si>
    <t>A partir de los números de referencia del balance respecto al nivel de consolidación regulatorio</t>
  </si>
  <si>
    <t>Capital básico o capital ordinario nivel 1: instrumentos y reservas</t>
  </si>
  <si>
    <t>Capital social ordinario admisible emitido directamente (y su equivalente para las entidades distintas de una sociedad por acciones (non-joint stock companies)) más las primas de emisión relacionadas</t>
  </si>
  <si>
    <t>(h) de CC2</t>
  </si>
  <si>
    <t>Utilidades no distribuidas</t>
  </si>
  <si>
    <t>Otras partidas del resultado integral acumuladas (y otras reservas)</t>
  </si>
  <si>
    <t>Capital emitido directamente sujeto a su eliminación gradual del CET1 (solo aplicable a las entidades distintas de una sociedad por acciones</t>
  </si>
  <si>
    <t>Capital social ordinario emitido por filiales y en poder de terceros (monto permitido en el CET1 del grupo del interés no controlador)</t>
  </si>
  <si>
    <t>Capital básico nivel 1 previo a ajustes regulatorios</t>
  </si>
  <si>
    <t>Capital básico nivel 1 posterior a ajustes regulatorios</t>
  </si>
  <si>
    <t>Ajustes de valoración prudente</t>
  </si>
  <si>
    <t>Goodwill (neto de pasivos por impuestos relacionados)</t>
  </si>
  <si>
    <t>-</t>
  </si>
  <si>
    <t>(a) - (d) de CC2</t>
  </si>
  <si>
    <t>Otros intangibles salvo derechos de operación de créditos hipotecarios (netos de pasivos por impuestos relacionados)</t>
  </si>
  <si>
    <t>(b) - (e) de CC2</t>
  </si>
  <si>
    <t>Activos por impuestos diferidos que dependen de la rentabilidad futura del banco, excluidos los procedentes de diferencias temporal</t>
  </si>
  <si>
    <t>Reserva de valorización por cobertura contable de flujos de efectivo</t>
  </si>
  <si>
    <t>Insuficiencia de provisiones por pérdidas esperadas</t>
  </si>
  <si>
    <t>Ganancias por ventas en transacciones de operaciones securitizadas</t>
  </si>
  <si>
    <t>Ganancias o pérdidas acumuladas por variaciones del riesgo de crédito propio de pasivos financieros valorizados a valor razonable</t>
  </si>
  <si>
    <t>Activos por planes de pensiones de beneficios definidos</t>
  </si>
  <si>
    <t>Inversión en instrumentos propios (si no se ha restado ya de la rúbrica de capital desembolsado del balance publicado)</t>
  </si>
  <si>
    <t>Participaciones cruzadas en instrumentos de capital</t>
  </si>
  <si>
    <t>Inversiones no significativas en el capital de entidades bancarias, financieras y de seguros no incluidas en el perímetro de consolidación regulatorio cuando el banco no posea más del 10% del capital social emitido (monto por encima del umbral del 10%)</t>
  </si>
  <si>
    <t>Inversiones significativas en el capital básico de entidades bancarias, financieras y de seguros no incluidas en el perímetro de consolidación regulatorio (monto por encima del umbral del 10%)</t>
  </si>
  <si>
    <t xml:space="preserve">Ajuste regulatorio por umbrales - Derechos de operación de créditos hipotecarios (monto por encima del umbral del 10%) </t>
  </si>
  <si>
    <t>(c) - (f) - umbral 10% de CC2</t>
  </si>
  <si>
    <t>Ajuste regulatorio por umbrales - Activos por impuestos diferidos por diferencias temporales (monto por encima del umbral del 10%, neta de pasivos netos por impuestos diferidos)</t>
  </si>
  <si>
    <t>Monto por encima del umbral del 15%</t>
  </si>
  <si>
    <t>Del cual: Inversiones significativas en el capital ordinario de entidades financieras no consolidadas en CET1</t>
  </si>
  <si>
    <t>Del cual: Derechos de operación de créditos hipotecarios</t>
  </si>
  <si>
    <t>Del cual: Impuestos diferidos por diferencias temporales</t>
  </si>
  <si>
    <t>Ajustes regulatorios locales específicos</t>
  </si>
  <si>
    <t>Ajustes regulatorios aplicados al capital básico nivel 1 ante la insuficiencia de capital adicional nivel 1 y capital nivel 2 para cubrir deducciones</t>
  </si>
  <si>
    <t>Ajustes regulatorios totales al capital ordinario nivel 1</t>
  </si>
  <si>
    <t>Capital ordinario nivel 1 (CET1)</t>
  </si>
  <si>
    <t>Capital adicional nivel 1: instrumentos</t>
  </si>
  <si>
    <t>Instrumentos admisibles en el capital adicional nivel 1 emitidos directamente más las primas de emisión relacionadas</t>
  </si>
  <si>
    <t>(i)</t>
  </si>
  <si>
    <t>De los cuales: clasificados como recursos propios con arreglo a la normativa contable pertinente</t>
  </si>
  <si>
    <t>De los cuales: clasificados como pasivos con arreglo a la normativa contable pertinente</t>
  </si>
  <si>
    <t>Instrumentos de capital emitidos directamente sujetos a su eliminación gradual del capital adicional nivel 1</t>
  </si>
  <si>
    <t>Instrumentos incluidos en el capital adicional nivel 1 (e instrumentos del CET1 no incluidos en la fila 5) emitidos por filiales y en poder de terceros</t>
  </si>
  <si>
    <t>De los cuales: instrumentos emitidos por filiales sujetos a eliminación gradual</t>
  </si>
  <si>
    <t>Capital adicional nivel 1 previo a ajustes regulatorios (fila 30)</t>
  </si>
  <si>
    <t>Capital adicional nivel 1 posterior a ajustes regulatorios</t>
  </si>
  <si>
    <t>Inversión en instrumentos propios incluidos en el capital adicional nivel 1</t>
  </si>
  <si>
    <t>Participaciones cruzadas en instrumentos incluidos en el capital adicional nivel 1</t>
  </si>
  <si>
    <t>Inversiones no significativas en el capital de entidades bancarias, financieras y de seguros no incluidas en el perímetro de consolidación regulatorio cuando el banco no posea más del 10% del capital social emitido de la entidad (monto por encima del umbral del 10%)</t>
  </si>
  <si>
    <t>Inversiones significativas en el capital de entidades bancarias, financieras y de seguros no incluidas en el perímetro de consolidación regulatorio</t>
  </si>
  <si>
    <t>Ajustes regulatorios aplicados al capital adicional nivel 1 ante la insuficiencia de capital nivel 2 para cubrir deducciones</t>
  </si>
  <si>
    <t>Ajustes regulatorios totales al capital adicional nivel 1</t>
  </si>
  <si>
    <t>Capital adicional nivel 1 (AT1)</t>
  </si>
  <si>
    <t>Capital nivel 1 (T1 = CET1 + AT1)</t>
  </si>
  <si>
    <t>Capital nivel 2: instrumentos y provisiones</t>
  </si>
  <si>
    <t>Instrumentos admisibles en el capital nivel 2 emitidos directamente más las primas de emisión relacionadas</t>
  </si>
  <si>
    <t>Instrumentos de capital emitidos directamente sujetos a su eliminación gradual del capital de nivel 2</t>
  </si>
  <si>
    <t>Instrumentos incluidos en el capital nivel 2 (e instrumentos de CET1 y de AT1 no incluidos en las filas 5 o 34) emitidos por filiales y en poder de terceros</t>
  </si>
  <si>
    <t>Provisiones</t>
  </si>
  <si>
    <t>Capital nivel 2 previo a ajustes regulatorios</t>
  </si>
  <si>
    <t>Capital nivel 2 posterior a ajustes regulatorios</t>
  </si>
  <si>
    <t>Inversiones en instrumentos propios incluidos en el capital nivel 2</t>
  </si>
  <si>
    <t>Participaciones cruzadas en instrumentos de capital nivel 2 y otros pasivos TLAC</t>
  </si>
  <si>
    <t>Inversiones no significativas en el capital y otros pasivos TLAC de entidades bancarias, financieras y de seguros no incluidas en el perímetro de consolidación regulatorio cuando el banco no posea más del 10% del capital social emitido de la entidad (monto por encima del umbral del 10%)</t>
  </si>
  <si>
    <t>54a</t>
  </si>
  <si>
    <t>Inversiones no significativas en otros pasivos TLAC de entidades bancarias, financieras y de seguros no incluidas en el perímetro de consolidación regulatorio cuando el banco no posea más del 10% del capital social emitido de la entidad</t>
  </si>
  <si>
    <t>Inversiones significativas en el capital y otros pasivos TLAC de entidades bancarias, financieras y de seguros no incluidas en el perímetro de consolidación regulatorio (netas de posiciones cortas admisibles)</t>
  </si>
  <si>
    <t>Ajustes regulatorios totales al capital nivel 2</t>
  </si>
  <si>
    <t>Capital nivel 2 (T2)</t>
  </si>
  <si>
    <t>Patrimonio efectivo (PE = T1 + T2)</t>
  </si>
  <si>
    <t>Activos ponderados por riesgo totales</t>
  </si>
  <si>
    <t>Coeficientes, colchones de capital y cargo sistémico</t>
  </si>
  <si>
    <t>Capital ordinario nivel 1 (% de los APR)</t>
  </si>
  <si>
    <t>Capital nivel 1 (% de los APR)</t>
  </si>
  <si>
    <t>Patrimonio efectivo (% de los APR)</t>
  </si>
  <si>
    <t>Colchón de conservación y colchón contra cíclico, más requerimiento de mayor absorción de pérdidas para D SIBs (% de los APR)</t>
  </si>
  <si>
    <t>Del cual: colchón de conservación</t>
  </si>
  <si>
    <t>Del cual: colchón contra cíclico específico del banco de acuerdo con la norma local</t>
  </si>
  <si>
    <t>Del cual: requerimiento de mayor absorción de pérdidas para D-SIBs (HLA) (cargo mínimo)</t>
  </si>
  <si>
    <t xml:space="preserve">Capital ordinario nivel 1 (CET1) (% de los APR) disponible después de cumplir los requerimientos de capital mínimos del banco </t>
  </si>
  <si>
    <t>Mínimos locales</t>
  </si>
  <si>
    <t>Coeficiente mínimo local de CET1</t>
  </si>
  <si>
    <t>Coeficiente mínimo local de capital nivel 1</t>
  </si>
  <si>
    <t>Coeficiente mínimo local de Patrimonio efectivo</t>
  </si>
  <si>
    <t>Montos por debajo de los umbrales de deducción (antes de la ponderación por riesgo)</t>
  </si>
  <si>
    <t>Inversiones no significativas en el capital y otros pasivos TLAC de otras entidades financieras</t>
  </si>
  <si>
    <t>Inversiones significativas en el capital ordinario de entidades financieras</t>
  </si>
  <si>
    <t>Derechos de operación de créditos hipotecarios (netos de pasivos por impuestos relacionados)</t>
  </si>
  <si>
    <t>Activos por impuestos diferidos procedentes de diferencias temporales (netos de pasivos por impuestos relacionados)</t>
  </si>
  <si>
    <t>Techos aplicables a la inclusión de provisiones en el capital nivel 2</t>
  </si>
  <si>
    <t>Provisiones admisibles en el capital nivel 2 relativas a las posiciones sujetas al método estándar (antes de la aplicación del techo)</t>
  </si>
  <si>
    <t>Techo a la inclusión de provisiones en el capital nivel 2 de acuerdo con método estándar</t>
  </si>
  <si>
    <t>Provisiones admisibles en el capital nivel 2 relativas a las posiciones sujetas a metodologías internas (antes de la aplicación del techo)</t>
  </si>
  <si>
    <t>Techo a la inclusión de provisiones en el capital nivel de acuerdo con metodologías internas</t>
  </si>
  <si>
    <t>Instrumentos de capital sujetos a eliminación gradual (solo aplicable entre el 1 de diciembre de 2020 y el 1 de enero de 2031)</t>
  </si>
  <si>
    <t>Techo actual a los instrumentos CET1 sujetos a eliminación gradual</t>
  </si>
  <si>
    <t>Monto excluido del CET1 debido al techo (cantidad por encima del techo tras amortizaciones y vencimientos)</t>
  </si>
  <si>
    <t>Techo actual a los instrumentos AT1 sujetos a eliminación gradual</t>
  </si>
  <si>
    <t>Monto excluido del AT1 debido al techo (cantidad por encima del techo tras amortizaciones y vencimientos)</t>
  </si>
  <si>
    <t>Techo actual a los instrumentos T2 sujetos a eliminación gradual</t>
  </si>
  <si>
    <t>Monto excluido del T2 debido al techo (cantidad por encima del techo tras amortizaciones y vencimientos)</t>
  </si>
  <si>
    <t xml:space="preserve">Estados financieros publicados </t>
  </si>
  <si>
    <t>Con arreglo al perímetro de consolidación regulatorio</t>
  </si>
  <si>
    <t>Referencia</t>
  </si>
  <si>
    <t>Activos</t>
  </si>
  <si>
    <t>Al cierre del periodo</t>
  </si>
  <si>
    <t>Efectivo y depósitos en bancos</t>
  </si>
  <si>
    <t>Operaciones con liquidación en curso</t>
  </si>
  <si>
    <t>Activos financieros para negociar a valor razonable con cambios en resultados</t>
  </si>
  <si>
    <t>Contratos de derivados financieros</t>
  </si>
  <si>
    <t>Instrumentos financieros de deuda</t>
  </si>
  <si>
    <t>Otros</t>
  </si>
  <si>
    <t>Activos financieros no destinados a negociación valorados obligatoriamente a valor razonable con cambios en resultados</t>
  </si>
  <si>
    <t>Activos financieros desginados a valor razonable con cambios en resultados</t>
  </si>
  <si>
    <t>Activos financieros a valor razonable con cambios en otro resultado integral</t>
  </si>
  <si>
    <t>Contratos de derivados financieros para cobertura contable</t>
  </si>
  <si>
    <t>Activos financieros a costo amortizado</t>
  </si>
  <si>
    <t>Derechos por pactos de retroventa y préstamos de valores</t>
  </si>
  <si>
    <t>Adeudado por bancos</t>
  </si>
  <si>
    <t>Créditos y cuentas por cobrar a clientes - Comerciales</t>
  </si>
  <si>
    <t>Créditos y cuentas por cobrar a clientes - Vivienda</t>
  </si>
  <si>
    <t>Créditos y cuentas por cobrar a clientes - Consumo</t>
  </si>
  <si>
    <t>Inversiones en sociedades</t>
  </si>
  <si>
    <t>Activos intangibles</t>
  </si>
  <si>
    <t>De los cuales: Goodwill</t>
  </si>
  <si>
    <t>(a)</t>
  </si>
  <si>
    <t>De los cuales: otros intangibles (excluidos los derechos de operación de créditos hipotecarios)</t>
  </si>
  <si>
    <t>(b)</t>
  </si>
  <si>
    <t>De los cuales: derechos de operación de créditos hipotecarios</t>
  </si>
  <si>
    <t>(c)</t>
  </si>
  <si>
    <t>Activo fijo</t>
  </si>
  <si>
    <t>Activos por derecho a usar bienes en arrendamiento</t>
  </si>
  <si>
    <t>Impuestos corrientes</t>
  </si>
  <si>
    <t>Impuestos diferidos</t>
  </si>
  <si>
    <t>Otros activos</t>
  </si>
  <si>
    <t>Activos no corrientes y grupos enajenables para la venta</t>
  </si>
  <si>
    <t>Total activos</t>
  </si>
  <si>
    <t>Pasivos</t>
  </si>
  <si>
    <t>Pasivos financieros para negociar a valor razonable con cambios en resultados</t>
  </si>
  <si>
    <t>Pasivos financieros designados a valor razonables con cambios en resultados</t>
  </si>
  <si>
    <t>Del cual: DVA</t>
  </si>
  <si>
    <t>Pasivos financieros a costo amortizado</t>
  </si>
  <si>
    <t>Depósitos y otras obligaciones a la vista</t>
  </si>
  <si>
    <t>Depósitos y otras captaciones a plazo</t>
  </si>
  <si>
    <t>Obligaciones por pactos de retrocompra y préstamos de valores</t>
  </si>
  <si>
    <t>Obligaciones con bancos</t>
  </si>
  <si>
    <t>Instrumentos financieros de deuda emitidos</t>
  </si>
  <si>
    <t>Otras obligaciones financieras</t>
  </si>
  <si>
    <t>Obligaciones por contratos de arrendamiento</t>
  </si>
  <si>
    <t>Instrumentos financieros de capital regulatorio emitidos</t>
  </si>
  <si>
    <t>Provisiones por contingencias</t>
  </si>
  <si>
    <t>Provisiones para dividendos, pago de intereses y reapreciación de instrumentos financieros de capital regulatorio emitidos</t>
  </si>
  <si>
    <t>Provisiones especiales por riesgo de crédito</t>
  </si>
  <si>
    <t>De los cuales: pasivos por impuestos diferidos relacionados con Goodwill</t>
  </si>
  <si>
    <t>(d)</t>
  </si>
  <si>
    <t>De los cuales: pasivos por impuestos diferidos relacionados con activos intangibles (excluidos los derechos de operación de créditos hipotecarios)</t>
  </si>
  <si>
    <t>(e)</t>
  </si>
  <si>
    <t>De los cuales: pasivos por impuestos diferidos relacionados con derechos de operación de créditos hipotecarios</t>
  </si>
  <si>
    <t>(f)</t>
  </si>
  <si>
    <t>Otros pasivos</t>
  </si>
  <si>
    <t>Pasivos incluidos en enajenables para la venta</t>
  </si>
  <si>
    <t>Total pasivos</t>
  </si>
  <si>
    <t>Patrimonio</t>
  </si>
  <si>
    <t>Del cual: monto admisible como CET1</t>
  </si>
  <si>
    <t>(h)</t>
  </si>
  <si>
    <t>Del cual: monto admisible como AT1</t>
  </si>
  <si>
    <t>Reservas</t>
  </si>
  <si>
    <t>Otro resultado integral acumulado</t>
  </si>
  <si>
    <t>Elementos que no se reclasificarán en resultados</t>
  </si>
  <si>
    <t>Elementos que pueden reclasificarse en resultados</t>
  </si>
  <si>
    <t>Utilidades acumuladas retenidas de ejercicios anteriores</t>
  </si>
  <si>
    <t>Utilidad del ejercicio</t>
  </si>
  <si>
    <t>Menos: Provisiones para dividendos, pago de intereses y reapreciación de instrumentos financieros de capital regulatorio emitidos</t>
  </si>
  <si>
    <t>De los propietarios del banco</t>
  </si>
  <si>
    <t>Del interés no controlador</t>
  </si>
  <si>
    <t>Total de patrimonio</t>
  </si>
  <si>
    <t>Emisor</t>
  </si>
  <si>
    <t>Banco Santander Chile</t>
  </si>
  <si>
    <t>Identificador único (ej. CUSIP, ISIN o identificador Bloomberg de una colocación privada)</t>
  </si>
  <si>
    <t>USTDG10508</t>
  </si>
  <si>
    <t>USTDG20908</t>
  </si>
  <si>
    <t>USTDG30710</t>
  </si>
  <si>
    <t>USTDG40710</t>
  </si>
  <si>
    <t>USTDG50411</t>
  </si>
  <si>
    <t>USTDH10411</t>
  </si>
  <si>
    <t>USTDH20914</t>
  </si>
  <si>
    <t>USTDH30914</t>
  </si>
  <si>
    <t>USTD-M0301</t>
  </si>
  <si>
    <t>USTDW20320</t>
  </si>
  <si>
    <t>USTDW70320</t>
  </si>
  <si>
    <t>USTD-X1107</t>
  </si>
  <si>
    <t>USTD-Z1207</t>
  </si>
  <si>
    <t>Legislación(es) por la(s) que se rige el instrumento</t>
  </si>
  <si>
    <t>Ley General de Bancos</t>
  </si>
  <si>
    <t>Medios por los que se exige el obligado cumplimiento de la sección 13 de las condiciones de emisión (hoja de términos) de TLAC (para otros instrumentos admisibles como TLAC que se rigen por legislación extranjera</t>
  </si>
  <si>
    <t>Normas durante el periodo de transición</t>
  </si>
  <si>
    <t>AT1</t>
  </si>
  <si>
    <t>T2</t>
  </si>
  <si>
    <t>Normas posteriores a la transición</t>
  </si>
  <si>
    <t>Admisible a nivel individual/consolidado  local/consolidado global</t>
  </si>
  <si>
    <t>Consolidado local</t>
  </si>
  <si>
    <t>Tipo de instrumento</t>
  </si>
  <si>
    <t>BONO SIN PLAZO FIJO DE VENCIMIENTO</t>
  </si>
  <si>
    <t>BONO SUBORDINADO</t>
  </si>
  <si>
    <t>Cifra consignada en el patrimonio efectivo (cifra monetaria en millones, en la fecha de divulgación más reciente)</t>
  </si>
  <si>
    <t>Valor nominal del instrumento*</t>
  </si>
  <si>
    <t>Clasificación contable</t>
  </si>
  <si>
    <t>PASIVO – COSTO AMORTIZADO</t>
  </si>
  <si>
    <t>Fecha original de emisión</t>
  </si>
  <si>
    <t>Sin vencimiento (perpetuo) o a vencimiento</t>
  </si>
  <si>
    <t>SIN VENCIMIENTO</t>
  </si>
  <si>
    <t>FECHA VENCIMIENTO</t>
  </si>
  <si>
    <t>Fecha original de vencimiento</t>
  </si>
  <si>
    <t>Amortización anticipada por parte del emisor sujeta a previa aprobación de la Comisión</t>
  </si>
  <si>
    <t>Si</t>
  </si>
  <si>
    <t>No</t>
  </si>
  <si>
    <t>Fecha de amortización anticipada opcional, fechas de amortización anticipada contingente y monto</t>
  </si>
  <si>
    <t>i) 26/10/2026
ii) Monto total</t>
  </si>
  <si>
    <t>No aplica</t>
  </si>
  <si>
    <t>Posteriores fechas de amortización, si aplica</t>
  </si>
  <si>
    <t>Cualquier fecha posterior al primer rescate</t>
  </si>
  <si>
    <t xml:space="preserve">Intereses / dividendos </t>
  </si>
  <si>
    <t>Interés/ dividendo fijo o variable</t>
  </si>
  <si>
    <t>FIJO</t>
  </si>
  <si>
    <t>Tasa de interés del cupón y cualquier índice relacionado</t>
  </si>
  <si>
    <t>Existencia de un mecanismo que frene el dividendo</t>
  </si>
  <si>
    <t>Totalmente discrecional, parcialmente discrecional u obligatorio</t>
  </si>
  <si>
    <t>Parcialmente discrecional</t>
  </si>
  <si>
    <t>Obligatorio</t>
  </si>
  <si>
    <t>Existencia de cláusula step-up u otro incentivo a amortizar</t>
  </si>
  <si>
    <t>No acumulativo o acumulativo</t>
  </si>
  <si>
    <t>No acumulativo</t>
  </si>
  <si>
    <t>Convertible o no convertible</t>
  </si>
  <si>
    <t>No convertible</t>
  </si>
  <si>
    <t>Si es convertible, gatillo(s) de la conversión</t>
  </si>
  <si>
    <t>Si es convertible, total o parcial</t>
  </si>
  <si>
    <t>Si es convertible, tasa de conversión</t>
  </si>
  <si>
    <t>Si es convertible, conversión obligatoria u opcional</t>
  </si>
  <si>
    <t>Si es convertible, especificar el tipo de instrumento en el que es convertible</t>
  </si>
  <si>
    <t>Si es convertible, especificar el emisor del instrumento en el que se convierte</t>
  </si>
  <si>
    <t>Posibilidad de depreciación/caducidad del valor contable</t>
  </si>
  <si>
    <t>Si se contempla la depreciación/caducidad del valor contable, gatillos(s) de la depreciación/caducidad</t>
  </si>
  <si>
    <t>Gatillos: Default, Interest Cancellation y Loss Absorption</t>
  </si>
  <si>
    <t>Si se contempla la depreciación/caducidad del valor contable, depreciación/caducidad total o parcial</t>
  </si>
  <si>
    <t>Si se contempla la depreciación/caducidad del valor contable, depreciación/caducidad permanente o temporal</t>
  </si>
  <si>
    <t>Permanente</t>
  </si>
  <si>
    <t>Si la depreciación/caducidad del valor contable es temporal, descripción del mecanismo de reapreciación posterior del valor contable</t>
  </si>
  <si>
    <t>34a</t>
  </si>
  <si>
    <t>Tipo de subordinación</t>
  </si>
  <si>
    <t>Posición en la jerarquía de subordinación en caso de liquidación (especificar el tipo de instrumento inmediatamente preferente al instrumento en cuestión en el orden de prelación para insolvencias de la entidad jurídica en cuestión)</t>
  </si>
  <si>
    <t>Características transitorias eximentes</t>
  </si>
  <si>
    <t>En caso afirmativo, especificar las características eximentes</t>
  </si>
  <si>
    <t>Valor nominal del instrumento</t>
  </si>
  <si>
    <t>Cifras en MMCLP, Datos promedios del trimestre</t>
  </si>
  <si>
    <t>Activos totales en los estados financieros publicados (neto de provisiones exigidas)</t>
  </si>
  <si>
    <t>Ajustes sobre CET1</t>
  </si>
  <si>
    <t>Ajustes relativos a activos fiduciarios reconocidos en el balance conforme al marco contable vigente, pero excluidos de la medida de la exposición del coeficiente de apalancamiento</t>
  </si>
  <si>
    <t>Exposición con instrumentos financieros derivados (equivalentes de crédito)</t>
  </si>
  <si>
    <t>Ajustes por operaciones de financiación con valores SFT (es decir, repos y préstamos garantizados similares)</t>
  </si>
  <si>
    <t>Ajustes por exposiciones de créditos contingentes</t>
  </si>
  <si>
    <t>Otros ajustes (activos que se generan por la intermediaciónde instrumentos financieros a nombre propio por cuenta de terceros, otros)</t>
  </si>
  <si>
    <t>Medida de la exposición de la razón de apalancamiento (suma fila 1 a 7)</t>
  </si>
  <si>
    <t>*Información promedio del trimestre</t>
  </si>
  <si>
    <t>Cifras en MMCLP, Datos Promedios del trimestre</t>
  </si>
  <si>
    <t>Exposiciones dentro de balance</t>
  </si>
  <si>
    <t>Exposiciones de balance (excluido derivados)</t>
  </si>
  <si>
    <t>Exposiciones totales dentro del balance (excluidos derivados) (suma de las filas 1 y 2)</t>
  </si>
  <si>
    <t>Exposiciones en derivados (Equivalentes de crédito)</t>
  </si>
  <si>
    <t>Equivalentes de crédito asociado a todas las operaciones con derivados (valor razonable y monto adicional)</t>
  </si>
  <si>
    <t>Montos añadidos por exposiciones futuras potenciales asociadas a todas las operaciones con derivados</t>
  </si>
  <si>
    <t>Garantías brutas proporcionadas para la deducción de los activos del balance de acuerdo con el marco contable</t>
  </si>
  <si>
    <t>Deducciones de activos por cobrar por el margen de variación de efectivo provisto en transacciones de derivados</t>
  </si>
  <si>
    <t>(Tramo ECC exento por exposiciones a operaciones comerciales liquidadas por el cliente)</t>
  </si>
  <si>
    <t>Monto nocional efectivo ajustado de los derivados de crédito suscritos</t>
  </si>
  <si>
    <t>(Compensaciones nocionales efectivas ajustadas y deducciones adicionales por derivados del crédito suscritos)</t>
  </si>
  <si>
    <t>Total de exposiciones a derivados (fila 4)</t>
  </si>
  <si>
    <t>Exposiciones por operaciones de financiación con valores (SFT)</t>
  </si>
  <si>
    <t>Activos SFT brutos (sin reconocer compensaciones), después de ajustes por transacciones contables por ventas</t>
  </si>
  <si>
    <t>(Cifra neta de montos pendientes de pago en efectivo y montos pendientes de cobro en efectivo relativos a activos SFT brutos)</t>
  </si>
  <si>
    <t>Exposición al riesgo de crédito de contraparte por activos SFT</t>
  </si>
  <si>
    <t>Exposiciones por operaciones como agente</t>
  </si>
  <si>
    <t>Total de exposiciones por operaciones de financiación con valores (suma de las filas 12 a 15)</t>
  </si>
  <si>
    <t>Otras exposiciones fuera de balance</t>
  </si>
  <si>
    <t>Exposición fuera de balance valorada por su monto nocional bruto</t>
  </si>
  <si>
    <t>(Ajuste por conversión a equivalentes crediticios)</t>
  </si>
  <si>
    <t>Partidas fueras de balance (suma de las filas 17 y 18)</t>
  </si>
  <si>
    <t>Capital y exposiciones totales</t>
  </si>
  <si>
    <t>Capital básico</t>
  </si>
  <si>
    <t>Total de exposiciones (suma de las filas 3, 11 y 19)</t>
  </si>
  <si>
    <t>Razón de apalancamiento</t>
  </si>
  <si>
    <t>Valor contable bruto</t>
  </si>
  <si>
    <t>Indemnizaciones (dotaciones) / Deterioro</t>
  </si>
  <si>
    <t>Provisiones asociadas</t>
  </si>
  <si>
    <t>Provisiones contables ECL para pérdidas crediticias</t>
  </si>
  <si>
    <t>Valor neto (a+b-d)</t>
  </si>
  <si>
    <t>Exposiciones en incumplimiento</t>
  </si>
  <si>
    <t>Exposiciones sin incumplimiento</t>
  </si>
  <si>
    <t>Provisiones específicas</t>
  </si>
  <si>
    <t>Provisiones adicionales</t>
  </si>
  <si>
    <t>Colocaciones en el libro de banca</t>
  </si>
  <si>
    <t>Instrumentos financieros en el libro de banca</t>
  </si>
  <si>
    <t>2.1</t>
  </si>
  <si>
    <t>Otros activos en el libro de banca</t>
  </si>
  <si>
    <t>Exposiciones fuera de balance</t>
  </si>
  <si>
    <t>Total</t>
  </si>
  <si>
    <t>CR2 - Cambios en el stock de colocaciones e instrumentos financieros no derivados en el libro de banca en incumplimiento</t>
  </si>
  <si>
    <t>Colocaciones e instrumentos financieros no derivados en el libro de banca en situación de incumplimiento al cierre de periodo de declaración anterior</t>
  </si>
  <si>
    <t>Activos que pasaron a incumplimiento desde el cierre del periodo anterior</t>
  </si>
  <si>
    <t>Activos que salieron de la condición de incumplimiento desde el cierre del periodo anterior</t>
  </si>
  <si>
    <t>Montos castigados desde el cierre del periodo anterior</t>
  </si>
  <si>
    <t>Otros cambios</t>
  </si>
  <si>
    <t>Colocaciones e instrumentos financieros no derivados del libro de banca en situación de incumplimiento al cierre del periodo de declaración</t>
  </si>
  <si>
    <t>*Las exposiciones en incumplimiento incluyen partidas fuera de balance (contingente)</t>
  </si>
  <si>
    <t>CR3 - Técnicas de mitigación de RC (CRM): presentación general</t>
  </si>
  <si>
    <t>Exposiciones no garantizadas</t>
  </si>
  <si>
    <t>Exposiciones garantizadas</t>
  </si>
  <si>
    <t>Exposiciones garantizadas por avales o fianzas</t>
  </si>
  <si>
    <t>Exposiciones garantizadas con garantías financieras</t>
  </si>
  <si>
    <t>Exposiciones garantizadas por derivados de crédito</t>
  </si>
  <si>
    <t>Colocaciones</t>
  </si>
  <si>
    <t>Instrumentos financieros no derivados</t>
  </si>
  <si>
    <t xml:space="preserve">Total </t>
  </si>
  <si>
    <t>De los cuales, en situación de incumplimiento</t>
  </si>
  <si>
    <t>Exposiciones antes de FCC y CRM</t>
  </si>
  <si>
    <t>Exposiciones después de FCC y CRM</t>
  </si>
  <si>
    <t>APRC y densidad de APRC</t>
  </si>
  <si>
    <t>Clases de Activos</t>
  </si>
  <si>
    <t xml:space="preserve">Monto en balance </t>
  </si>
  <si>
    <t xml:space="preserve">Monto fuera de balance </t>
  </si>
  <si>
    <t>Monto en balance</t>
  </si>
  <si>
    <t>APRC</t>
  </si>
  <si>
    <t>Densidad de los APRC</t>
  </si>
  <si>
    <t>Soberanos y Bancos Centrales</t>
  </si>
  <si>
    <t>Entidades del sector público</t>
  </si>
  <si>
    <t>Instituciones internaciones y Bancos multilaterales de desarrollo</t>
  </si>
  <si>
    <t>Bancos y Cooperativas de Ahorro y Crédito supervisadas por la CMF</t>
  </si>
  <si>
    <t>De los cuales, sociedades de valores y otras instituciones financieras</t>
  </si>
  <si>
    <t>Bonos garantizados e hipotecarios</t>
  </si>
  <si>
    <t>Empresas</t>
  </si>
  <si>
    <t xml:space="preserve">De los cuales, sociedades de valores y otras instituciones financieras </t>
  </si>
  <si>
    <t>Préstamos especializados</t>
  </si>
  <si>
    <t>Deuda subordinada, acciones y otros instrumentos de capital</t>
  </si>
  <si>
    <t>Minoristas</t>
  </si>
  <si>
    <t xml:space="preserve">Bienes raíces </t>
  </si>
  <si>
    <t>De lo cuales, bien raíz residencial</t>
  </si>
  <si>
    <t>De lo cuales, bien raíz comercial</t>
  </si>
  <si>
    <t>De lo cuales, CRE en general</t>
  </si>
  <si>
    <t xml:space="preserve">De lo cuales, adquisición de terrenos, promoción y construcción </t>
  </si>
  <si>
    <t>Fondos de inversión</t>
  </si>
  <si>
    <t xml:space="preserve">En incumplimiento </t>
  </si>
  <si>
    <t>Categorías de mayor riesgo</t>
  </si>
  <si>
    <t>Transferencia de fondos en curso</t>
  </si>
  <si>
    <t>CR5 - Método estándar: exposición al RC y efectos del CRM</t>
  </si>
  <si>
    <t xml:space="preserve">Ponderación por RC→ </t>
  </si>
  <si>
    <t>Monto total de exposiciones al RC (después de FCC y CRM)</t>
  </si>
  <si>
    <t>Tipos de contrapartes ↓</t>
  </si>
  <si>
    <t xml:space="preserve">Categorías de mayor riesgo </t>
  </si>
  <si>
    <t>Sumatoria de valores razonables positivos</t>
  </si>
  <si>
    <t>Nocionales asociados</t>
  </si>
  <si>
    <t>Montos adicionales</t>
  </si>
  <si>
    <t>Equivalente de crédito, antes de CRM</t>
  </si>
  <si>
    <t>Equivalente de crédito, después de CRM</t>
  </si>
  <si>
    <t>APRC, después de CRM</t>
  </si>
  <si>
    <t>Exposición con contraparte bilateral</t>
  </si>
  <si>
    <t>Exposición con contraparte ECC</t>
  </si>
  <si>
    <t>Enfoque simple para la mitigación del riesgo de crédito (para SFT)</t>
  </si>
  <si>
    <t>Enfoque integral para la mitigación del riesgo de crédito (para SFT)</t>
  </si>
  <si>
    <t>VaR para SFT</t>
  </si>
  <si>
    <t>CCR3 - Análisis de la exposición al riesgo de crédito de contraparte</t>
  </si>
  <si>
    <t>PRC→</t>
  </si>
  <si>
    <t>Otras</t>
  </si>
  <si>
    <t>Exposición total al RC</t>
  </si>
  <si>
    <t xml:space="preserve">Tipo contraparte↓ </t>
  </si>
  <si>
    <t>Instituciones internacionales o Bancos multilaterales de desarrollo</t>
  </si>
  <si>
    <t>Sociedades de valores</t>
  </si>
  <si>
    <t>CCR5 - Análisis de la exposición al riesgo de crédito de contraparte</t>
  </si>
  <si>
    <t>Colateral empleado en operaciones con derivados</t>
  </si>
  <si>
    <t>Colateral empleado en operaciones de financiamiento de valores</t>
  </si>
  <si>
    <t>Valor razonable del colateral recibido</t>
  </si>
  <si>
    <t>Valor razonable del colateral entregado</t>
  </si>
  <si>
    <t>Segregado</t>
  </si>
  <si>
    <t>No Segregado</t>
  </si>
  <si>
    <t>Efectivo - moneda nacional</t>
  </si>
  <si>
    <t>Efectivo - Otras monedas</t>
  </si>
  <si>
    <t>Titulos de deuda emitidos por el Estado chileno o por el BCCh</t>
  </si>
  <si>
    <t>Otra deuda soberana</t>
  </si>
  <si>
    <t>Titulo de deuda corporativos con grado de inversión</t>
  </si>
  <si>
    <t>Otros titulos de deuda corporativos</t>
  </si>
  <si>
    <t>Acciones</t>
  </si>
  <si>
    <t>Otro colateral</t>
  </si>
  <si>
    <t xml:space="preserve">Exposición después de CRM </t>
  </si>
  <si>
    <t>Exposición a ECC autorizadas (total)</t>
  </si>
  <si>
    <t>Exposiciones por operaciones frente a ECC autorizadas (excluidos márgenes iniciales y aportes al fondo de garantía) de las cuales:</t>
  </si>
  <si>
    <t>(i) Derivados OTC</t>
  </si>
  <si>
    <t>(ii) Derivados negociados en bolsa</t>
  </si>
  <si>
    <t>(iii) Operaciones de financiación con valores</t>
  </si>
  <si>
    <t>(iv) Conjuntos de derivados en los que se haya aprobado la compensación entre productos</t>
  </si>
  <si>
    <t>Margen inicial  segregado</t>
  </si>
  <si>
    <t>Margen inicial no segregado</t>
  </si>
  <si>
    <t>Aportes desembolsados al fondo de garantía</t>
  </si>
  <si>
    <t>Aportes no desembolsados al fondo de garantía</t>
  </si>
  <si>
    <t xml:space="preserve">Exposiciones a ECC no autorizadas (total) </t>
  </si>
  <si>
    <t xml:space="preserve">Exposiciones por operaciones frente a ECC no autorizadas (excluidos márgenes iniciales y aportes al fondo de garantía) de las cuales: </t>
  </si>
  <si>
    <t xml:space="preserve">i) Derivados OTC </t>
  </si>
  <si>
    <t xml:space="preserve">ii) Derivados negociados en bolsa </t>
  </si>
  <si>
    <t xml:space="preserve">iii) Operaciones de financiación con valores </t>
  </si>
  <si>
    <t xml:space="preserve">iv) Conjuntos de derivados en los que se haya aprobado la compensación entre productos </t>
  </si>
  <si>
    <t>Margen inicial segregado</t>
  </si>
  <si>
    <t xml:space="preserve">Margen inicial no segregado </t>
  </si>
  <si>
    <t xml:space="preserve">Aportes no desembolsados al fondo de garantía </t>
  </si>
  <si>
    <t>Riesgo de tasas de interés (general y específico)</t>
  </si>
  <si>
    <t>Riesgo de cotizaciones bursátiles (general y específico)</t>
  </si>
  <si>
    <t>Riesgo de moneda extranjera</t>
  </si>
  <si>
    <t>Riesgo de materias primas</t>
  </si>
  <si>
    <t>Opciones – método simplificado</t>
  </si>
  <si>
    <t>Opciones – método delta-plus</t>
  </si>
  <si>
    <t>Opciones – método de escenarios</t>
  </si>
  <si>
    <t>Securitizaciones</t>
  </si>
  <si>
    <t xml:space="preserve"> Cifras en MMCLP, Datos promedios del trimestre</t>
  </si>
  <si>
    <r>
      <rPr>
        <b/>
        <sz val="12"/>
        <color theme="0"/>
        <rFont val="Santander Text"/>
        <family val="2"/>
      </rPr>
      <t>Valor total no ponderado</t>
    </r>
    <r>
      <rPr>
        <sz val="12"/>
        <color theme="0"/>
        <rFont val="Santander Text"/>
        <family val="2"/>
      </rPr>
      <t xml:space="preserve"> (promedio)</t>
    </r>
  </si>
  <si>
    <r>
      <rPr>
        <b/>
        <sz val="12"/>
        <color theme="0"/>
        <rFont val="Santander Text"/>
        <family val="2"/>
      </rPr>
      <t>Valor total ponderado</t>
    </r>
    <r>
      <rPr>
        <sz val="12"/>
        <color theme="0"/>
        <rFont val="Santander Text"/>
        <family val="2"/>
      </rPr>
      <t xml:space="preserve"> (promedio)</t>
    </r>
  </si>
  <si>
    <t>Activos líquidos de alta calidad (ALAC)</t>
  </si>
  <si>
    <t>ALAC</t>
  </si>
  <si>
    <t>Flujos de egresos</t>
  </si>
  <si>
    <t>Depósitos, obligaciones a la vista y otras captaciones a plazo a personas naturales y PyMES (depósitos minoristas), de los cuales:</t>
  </si>
  <si>
    <t>Cubiertos 100% por un seguro de depósito o garantía (depósitos estables)</t>
  </si>
  <si>
    <t>No cubiertos o parcialmente cubiertos por un seguro de depósito o garantía (depósitos menos estables)</t>
  </si>
  <si>
    <t>Depósitos, obligaciones a la vista y otras captaciones a plazo de mayoristas no cubierto o parcialmente cubierto por un seguro de depósito o garantía (Financiación mayorista no garantizada), de la cual:</t>
  </si>
  <si>
    <t>Con fines operacionales (depósitos operativos)</t>
  </si>
  <si>
    <t>Sin fines operacionales (depósitos no operativos)</t>
  </si>
  <si>
    <t>Deuda no garantizada</t>
  </si>
  <si>
    <t>Depósitos, obligaciones a la vista y otras captaciones a plazo de mayoristas no cubierto o parcialmente cubierto por un seguro de depósito o garantía (financiación mayorista no garantizada), de la cual:</t>
  </si>
  <si>
    <t>Requerimientos adicionales, de los cuales:</t>
  </si>
  <si>
    <t>Egresos por instrumentos derivados, otros requerimientos adiconales de liquidez y de garantías</t>
  </si>
  <si>
    <t>Egresos relacionados con la pérdida de financiación en instrumentos de deuda</t>
  </si>
  <si>
    <t>Facilidades de crédito y liquidez (líneas entregadas)</t>
  </si>
  <si>
    <t>Otras obligaciones de financiación contractual</t>
  </si>
  <si>
    <t>Otras obligaciones de financiación contingente</t>
  </si>
  <si>
    <t>Egresos totales</t>
  </si>
  <si>
    <t>Flujos de ingresos</t>
  </si>
  <si>
    <t>Crédito garantizado (colocaciones, contrato de retro venta)</t>
  </si>
  <si>
    <t>Ingresos procedentes de posiciones totalmente al corriente de pago (efectivo y disponible, instrumentos de inversión no derivados)</t>
  </si>
  <si>
    <t>Otros ingresos (derivados y otros activos)</t>
  </si>
  <si>
    <t>Ingresos Totales</t>
  </si>
  <si>
    <t>Total Ajustado</t>
  </si>
  <si>
    <t>ALAC total</t>
  </si>
  <si>
    <t>LCR (%)</t>
  </si>
  <si>
    <t>Valor no ponderado por vencimiento contractual</t>
  </si>
  <si>
    <t>Valor ponderado</t>
  </si>
  <si>
    <t>Sin vencimiento (banda 1)</t>
  </si>
  <si>
    <t>&lt; 6 meses (bandas 2, 3 y 4)</t>
  </si>
  <si>
    <t>De 6 meses a 1 año (banda 5)</t>
  </si>
  <si>
    <t>≥ 1 año (banda 6 y 7)</t>
  </si>
  <si>
    <t>Financiamiento Estable Disponible (FED)</t>
  </si>
  <si>
    <t xml:space="preserve">Capital: </t>
  </si>
  <si>
    <t>Capital regulatorio</t>
  </si>
  <si>
    <t>Otros instrumentos de capital</t>
  </si>
  <si>
    <t>Depósitos, obligaciones a la vista y otras captaciones a plazo de mayoristas (financiación mayorista), de las cuales:</t>
  </si>
  <si>
    <t>Sin fines operacionales y otra financiación mayorista</t>
  </si>
  <si>
    <t>Pasivos con correspondientes activos interdependientes</t>
  </si>
  <si>
    <t>Otros pasivos, de los cuales:</t>
  </si>
  <si>
    <t>Pasivos derivados a efectos del NSFR</t>
  </si>
  <si>
    <t>Todos los demás recursos propios y ajenos no incluidos en las anteriores categorías</t>
  </si>
  <si>
    <t>FED TOTAL</t>
  </si>
  <si>
    <t>Financiamiento Estable Requerido (FER)</t>
  </si>
  <si>
    <t>Total de activos líquidos de alta calidad (ALAC) a efectos del NSFR</t>
  </si>
  <si>
    <t>Depósitos mantenidos en otras instituciones financieras con fines operativos</t>
  </si>
  <si>
    <t>Préstamos y valores al corriente de pago:</t>
  </si>
  <si>
    <t>Préstamos al corriente de pago a instituciones financieras garantizadas por ALAC de nivel 1</t>
  </si>
  <si>
    <t>Préstamos al corriente de pago a instituciones financieras garantizadas por ALAC distintos de nivel 1 y préstamos al corriente de pago a instituciones financieras no garantizadas</t>
  </si>
  <si>
    <t>Préstamos al corriente de pago a sociedades financieras, préstamos a clientes minoristas y pequeñas empresas, y préstamos a soberanos, bancos centrales y PSE, de los cuales:</t>
  </si>
  <si>
    <t>Con una ponderación por riesgo menor o igual al 35% según el Método Estándar de BII para el tratamiento del riesgo de crédito</t>
  </si>
  <si>
    <t>Colocaciones hipotecaria vivienda, de las cuales:</t>
  </si>
  <si>
    <t>Valores que no se encuentran en situación de impago y no son admisibles como ALAC, incluidos títulos de negociados en mercados de valores</t>
  </si>
  <si>
    <t>Activos con correspondientes pasivos interdependientes</t>
  </si>
  <si>
    <t>Otros activos:</t>
  </si>
  <si>
    <t>Materias primas negociadas físicamente, incluido el oro</t>
  </si>
  <si>
    <t>Activos aportados como margen inicial en contratos de derivados y contribuciones a los fondos de garantía de los ECC</t>
  </si>
  <si>
    <t>Activos derivados a efectos del NSFR</t>
  </si>
  <si>
    <t>Pasivos derivados a efectos del NSFR antes de la deducción del margen de variación aportado</t>
  </si>
  <si>
    <t>Todos los demás activos no incluidos previamente</t>
  </si>
  <si>
    <t>Partidas fuera de balance</t>
  </si>
  <si>
    <t>FER TOTAL</t>
  </si>
  <si>
    <t>NSFR (%)</t>
  </si>
  <si>
    <t>Activos sujetos a cargas</t>
  </si>
  <si>
    <t>Facilidades del Banco Central</t>
  </si>
  <si>
    <t>Activos libres 
de cargas</t>
  </si>
  <si>
    <t>Activos fijos</t>
  </si>
  <si>
    <t>(Montos de los activos deducidos para determinar el capital básico y ajustes regulatorios)</t>
  </si>
  <si>
    <t>BSAN CI / BSAC US</t>
  </si>
  <si>
    <t>Legislación Chilena</t>
  </si>
  <si>
    <t>CET1</t>
  </si>
  <si>
    <t>Acción ordinaria</t>
  </si>
  <si>
    <t>Sin vencimiento</t>
  </si>
  <si>
    <t>n/a</t>
  </si>
  <si>
    <t>Flotante</t>
  </si>
  <si>
    <t>na</t>
  </si>
  <si>
    <t>2Q2024</t>
  </si>
  <si>
    <t>1Q2024</t>
  </si>
  <si>
    <t>Junio 2024</t>
  </si>
  <si>
    <t>* Los montos presentados están expresados en millones de pesos, utilizando el tipo de cambio vigente al cierre del semestre ($942,4). A continuación, se presentan los resultados en dólares estadounidenses</t>
  </si>
  <si>
    <t>CR4 - Método estándar: exposición al RC y efectos del CRM</t>
  </si>
  <si>
    <t>APR en MES Junio 2024</t>
  </si>
  <si>
    <t>Total (1+6+12+13+14+16+20+23+24+25)</t>
  </si>
  <si>
    <t>4Q2023</t>
  </si>
  <si>
    <t>3Q2023</t>
  </si>
  <si>
    <t>2Q2023</t>
  </si>
  <si>
    <t>1Q2023</t>
  </si>
  <si>
    <t>Pilar III - Disciplina de Mercado y Transparencia</t>
  </si>
  <si>
    <t>Segundo Trimestre 2024</t>
  </si>
  <si>
    <t>Requerimiento del colchón de conservación (%)</t>
  </si>
  <si>
    <t>Total de requerimientos adicionales de capital básico (%)
fila 8 + fila 9 + fila 10)</t>
  </si>
  <si>
    <t>Tabla corregida al 04/11/2024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</si>
</sst>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 #,##0_ ;_ * \-#,##0_ ;_ * &quot;-&quot;_ ;_ @_ "/>
    <numFmt numFmtId="164" formatCode="0.00000000%"/>
    <numFmt numFmtId="165" formatCode="#,##0\ [$USD]"/>
    <numFmt numFmtId="166" formatCode="0.000%"/>
    <numFmt numFmtId="167" formatCode="_ * #,##0.000_ ;_ * \-#,##0.000_ ;_ * &quot;-&quot;_ ;_ @_ "/>
    <numFmt numFmtId="168" formatCode="_ * #,##0.00000_ ;_ * \-#,##0.00000_ ;_ * &quot;-&quot;_ ;_ @_ "/>
  </numFmts>
  <fonts count="7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6"/>
      <color rgb="FFFF0000"/>
      <name val="Santander Text"/>
      <family val="2"/>
    </font>
    <font>
      <sz val="10"/>
      <color theme="1"/>
      <name val="Arial"/>
      <family val="2"/>
    </font>
    <font>
      <b/>
      <sz val="16"/>
      <color theme="1"/>
      <name val="Santander Text"/>
      <family val="2"/>
    </font>
    <font>
      <b/>
      <sz val="16"/>
      <color rgb="FF009AD8"/>
      <name val="Santander Text"/>
      <family val="2"/>
    </font>
    <font>
      <sz val="12"/>
      <color rgb="FF009CD6"/>
      <name val="Segoe UI"/>
      <family val="2"/>
    </font>
    <font>
      <sz val="12"/>
      <color theme="1"/>
      <name val="Santander Text"/>
      <family val="2"/>
    </font>
    <font>
      <sz val="12"/>
      <color rgb="FFFF0000"/>
      <name val="Santander Text"/>
      <family val="2"/>
    </font>
    <font>
      <sz val="12"/>
      <color rgb="FF009CD6"/>
      <name val="Santander Text"/>
      <family val="2"/>
    </font>
    <font>
      <u/>
      <sz val="12"/>
      <color indexed="12"/>
      <name val="Santander Text"/>
      <family val="2"/>
    </font>
    <font>
      <sz val="10"/>
      <color theme="1"/>
      <name val="Santander Text"/>
      <family val="2"/>
    </font>
    <font>
      <sz val="11"/>
      <color rgb="FF1F497D"/>
      <name val="Calibri"/>
      <family val="2"/>
    </font>
    <font>
      <sz val="10"/>
      <name val="Arial"/>
      <family val="2"/>
    </font>
    <font>
      <b/>
      <sz val="16"/>
      <name val="Santander Text"/>
      <family val="2"/>
    </font>
    <font>
      <b/>
      <i/>
      <sz val="16"/>
      <color rgb="FFFF0000"/>
      <name val="Santander Text"/>
      <family val="2"/>
    </font>
    <font>
      <sz val="12"/>
      <name val="Santander Text"/>
      <family val="2"/>
    </font>
    <font>
      <b/>
      <i/>
      <sz val="12"/>
      <color rgb="FFFF0000"/>
      <name val="Santander Text"/>
      <family val="2"/>
    </font>
    <font>
      <sz val="10"/>
      <name val="Santander Text"/>
      <family val="2"/>
    </font>
    <font>
      <b/>
      <sz val="12"/>
      <color theme="0"/>
      <name val="Santander Text"/>
      <family val="2"/>
    </font>
    <font>
      <b/>
      <sz val="12"/>
      <color theme="0"/>
      <name val="Santander Text"/>
      <family val="2"/>
    </font>
    <font>
      <sz val="12"/>
      <color theme="1"/>
      <name val="Calibri"/>
      <family val="2"/>
      <scheme val="minor"/>
    </font>
    <font>
      <sz val="12"/>
      <color theme="1"/>
      <name val="Santander Text"/>
      <family val="2"/>
    </font>
    <font>
      <sz val="10"/>
      <color rgb="FFFF0000"/>
      <name val="Santander Text"/>
      <family val="2"/>
    </font>
    <font>
      <sz val="11"/>
      <color theme="1"/>
      <name val="Santander Text"/>
      <family val="2"/>
    </font>
    <font>
      <sz val="12"/>
      <color theme="0"/>
      <name val="Santander Text"/>
      <family val="2"/>
    </font>
    <font>
      <sz val="8"/>
      <name val="Santander Text"/>
      <family val="2"/>
    </font>
    <font>
      <b/>
      <sz val="12"/>
      <color rgb="FFFF0000"/>
      <name val="Santander Text"/>
      <family val="2"/>
    </font>
    <font>
      <sz val="8"/>
      <color rgb="FFFF0000"/>
      <name val="Santander Text"/>
      <family val="2"/>
    </font>
    <font>
      <sz val="11"/>
      <color rgb="FFFF0000"/>
      <name val="Santander Text"/>
      <family val="2"/>
    </font>
    <font>
      <sz val="11"/>
      <name val="Calibri"/>
      <family val="2"/>
      <scheme val="minor"/>
    </font>
    <font>
      <sz val="12"/>
      <name val="Santander Text"/>
      <family val="2"/>
    </font>
    <font>
      <sz val="12"/>
      <color theme="0"/>
      <name val="Santander Text"/>
      <family val="2"/>
    </font>
    <font>
      <b/>
      <sz val="12"/>
      <color theme="1"/>
      <name val="Santander Text"/>
      <family val="2"/>
    </font>
    <font>
      <sz val="12"/>
      <color rgb="FF000000"/>
      <name val="Calibri"/>
      <family val="2"/>
    </font>
    <font>
      <sz val="11"/>
      <color theme="0"/>
      <name val="Calibri"/>
      <family val="2"/>
    </font>
    <font>
      <sz val="11"/>
      <color rgb="FF000000"/>
      <name val="Calibri"/>
      <family val="2"/>
    </font>
    <font>
      <i/>
      <sz val="11"/>
      <color rgb="FF000000"/>
      <name val="Calibri"/>
      <family val="2"/>
    </font>
    <font>
      <i/>
      <sz val="11"/>
      <color theme="1"/>
      <name val="Calibri"/>
      <family val="2"/>
      <scheme val="minor"/>
    </font>
    <font>
      <b/>
      <sz val="12"/>
      <name val="Santander Text"/>
      <family val="2"/>
    </font>
    <font>
      <sz val="12"/>
      <color rgb="FF000000"/>
      <name val="Santander Text"/>
      <family val="2"/>
    </font>
    <font>
      <i/>
      <sz val="12"/>
      <color rgb="FF000000"/>
      <name val="Santander Text"/>
      <family val="2"/>
    </font>
    <font>
      <i/>
      <sz val="12"/>
      <color theme="1"/>
      <name val="Santander Text"/>
      <family val="2"/>
    </font>
    <font>
      <sz val="12"/>
      <name val="Arial"/>
      <family val="2"/>
    </font>
    <font>
      <b/>
      <sz val="12"/>
      <name val="Santander Text"/>
      <family val="2"/>
    </font>
    <font>
      <sz val="12"/>
      <color theme="0"/>
      <name val="Calibri"/>
      <family val="2"/>
    </font>
    <font>
      <sz val="12"/>
      <color theme="1"/>
      <name val="Santanter text "/>
    </font>
    <font>
      <sz val="12"/>
      <color theme="0"/>
      <name val="Santanter text "/>
    </font>
    <font>
      <b/>
      <sz val="12"/>
      <color theme="1"/>
      <name val="Santanter text "/>
    </font>
    <font>
      <sz val="12"/>
      <name val="Santanter text "/>
    </font>
    <font>
      <sz val="12"/>
      <color rgb="FF000000"/>
      <name val="Santanter text "/>
    </font>
    <font>
      <b/>
      <sz val="12"/>
      <color theme="0"/>
      <name val="Santanter text "/>
    </font>
    <font>
      <sz val="10"/>
      <color theme="1"/>
      <name val="Calibri"/>
      <family val="2"/>
      <scheme val="minor"/>
    </font>
    <font>
      <sz val="10"/>
      <color theme="0"/>
      <name val="Calibri"/>
      <family val="2"/>
      <scheme val="minor"/>
    </font>
    <font>
      <sz val="12"/>
      <color theme="1"/>
      <name val="Santander text "/>
    </font>
    <font>
      <b/>
      <sz val="12"/>
      <color theme="1"/>
      <name val="Santander text "/>
    </font>
    <font>
      <sz val="12"/>
      <name val="Santander text "/>
    </font>
    <font>
      <sz val="10"/>
      <color rgb="FF000000"/>
      <name val="Calibri"/>
      <family val="2"/>
    </font>
    <font>
      <b/>
      <sz val="12"/>
      <color rgb="FFFFFFFF"/>
      <name val="Santander Text"/>
      <family val="2"/>
    </font>
    <font>
      <b/>
      <i/>
      <sz val="12"/>
      <color theme="0"/>
      <name val="Santander Text"/>
      <family val="2"/>
    </font>
    <font>
      <b/>
      <sz val="12"/>
      <color rgb="FFFFFFFF"/>
      <name val="Santander Text"/>
      <family val="2"/>
    </font>
    <font>
      <b/>
      <sz val="12"/>
      <color rgb="FF000000"/>
      <name val="Calibri"/>
      <family val="2"/>
    </font>
    <font>
      <b/>
      <sz val="12"/>
      <name val="Santanter text "/>
    </font>
    <font>
      <b/>
      <sz val="11"/>
      <color rgb="FFFF0000"/>
      <name val="Calibri"/>
      <family val="2"/>
      <scheme val="minor"/>
    </font>
    <font>
      <b/>
      <sz val="12"/>
      <color rgb="FF000000"/>
      <name val="Santander Text"/>
      <family val="2"/>
    </font>
    <font>
      <b/>
      <sz val="16"/>
      <color rgb="FFFF0000"/>
      <name val="Calibri"/>
      <family val="2"/>
      <scheme val="minor"/>
    </font>
    <font>
      <sz val="11"/>
      <color rgb="FFFF0000"/>
      <name val="Calibri"/>
      <family val="2"/>
      <scheme val="minor"/>
    </font>
    <font>
      <sz val="18"/>
      <color rgb="FFFF0000"/>
      <name val="Calibri"/>
      <family val="2"/>
      <scheme val="minor"/>
    </font>
    <font>
      <sz val="48"/>
      <color rgb="FFFF0000"/>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0" tint="-0.14999847407452621"/>
        <bgColor indexed="64"/>
      </patternFill>
    </fill>
    <fill>
      <patternFill patternType="solid">
        <fgColor indexed="65"/>
        <bgColor indexed="64"/>
      </patternFill>
    </fill>
    <fill>
      <patternFill patternType="solid">
        <fgColor theme="0" tint="-0.249977111117893"/>
        <bgColor indexed="64"/>
      </patternFill>
    </fill>
    <fill>
      <patternFill patternType="solid">
        <fgColor theme="0" tint="-0.249977111117893"/>
        <bgColor rgb="FF000000"/>
      </patternFill>
    </fill>
    <fill>
      <patternFill patternType="solid">
        <fgColor rgb="FFFFFFFF"/>
        <bgColor indexed="64"/>
      </patternFill>
    </fill>
    <fill>
      <patternFill patternType="solid">
        <fgColor rgb="FFFF0000"/>
        <bgColor rgb="FF000000"/>
      </patternFill>
    </fill>
    <fill>
      <patternFill patternType="solid">
        <fgColor theme="0" tint="-4.9989318521683403E-2"/>
        <bgColor indexed="64"/>
      </patternFill>
    </fill>
    <fill>
      <patternFill patternType="solid">
        <fgColor theme="7"/>
        <bgColor indexed="64"/>
      </patternFill>
    </fill>
  </fills>
  <borders count="31">
    <border>
      <left/>
      <right/>
      <top/>
      <bottom/>
      <diagonal/>
    </border>
    <border>
      <left/>
      <right/>
      <top/>
      <bottom style="medium">
        <color rgb="FF00AAEE"/>
      </bottom>
      <diagonal/>
    </border>
    <border>
      <left/>
      <right/>
      <top/>
      <bottom style="medium">
        <color rgb="FFFF0000"/>
      </bottom>
      <diagonal/>
    </border>
    <border>
      <left/>
      <right/>
      <top/>
      <bottom style="hair">
        <color theme="0" tint="-0.4999847407452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indexed="64"/>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rgb="FF000000"/>
      </bottom>
      <diagonal/>
    </border>
    <border>
      <left/>
      <right style="thin">
        <color indexed="64"/>
      </right>
      <top/>
      <bottom/>
      <diagonal/>
    </border>
    <border>
      <left/>
      <right/>
      <top style="thin">
        <color indexed="64"/>
      </top>
      <bottom style="thin">
        <color indexed="64"/>
      </bottom>
      <diagonal/>
    </border>
    <border>
      <left style="thin">
        <color rgb="FF000000"/>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style="thin">
        <color rgb="FF000000"/>
      </bottom>
      <diagonal/>
    </border>
    <border>
      <left/>
      <right/>
      <top/>
      <bottom style="thin">
        <color rgb="FF000000"/>
      </bottom>
      <diagonal/>
    </border>
    <border>
      <left style="thin">
        <color rgb="FF000000"/>
      </left>
      <right/>
      <top/>
      <bottom/>
      <diagonal/>
    </border>
  </borders>
  <cellStyleXfs count="12">
    <xf numFmtId="0" fontId="0" fillId="0" borderId="0"/>
    <xf numFmtId="41"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0" fontId="5" fillId="0" borderId="0"/>
    <xf numFmtId="0" fontId="8" fillId="2" borderId="1" applyNumberFormat="0" applyProtection="0">
      <alignment horizontal="left" wrapText="1"/>
    </xf>
    <xf numFmtId="0" fontId="1" fillId="0" borderId="0"/>
    <xf numFmtId="0" fontId="15" fillId="0" borderId="0"/>
    <xf numFmtId="0" fontId="15" fillId="0" borderId="0"/>
    <xf numFmtId="9"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cellStyleXfs>
  <cellXfs count="401">
    <xf numFmtId="0" fontId="0" fillId="0" borderId="0" xfId="0"/>
    <xf numFmtId="17" fontId="4" fillId="2" borderId="0" xfId="0" quotePrefix="1" applyNumberFormat="1" applyFont="1" applyFill="1"/>
    <xf numFmtId="0" fontId="6" fillId="2" borderId="0" xfId="4" applyFont="1" applyFill="1" applyAlignment="1">
      <alignment horizontal="left" vertical="center"/>
    </xf>
    <xf numFmtId="0" fontId="7" fillId="2" borderId="0" xfId="4" applyFont="1" applyFill="1" applyAlignment="1">
      <alignment horizontal="left" vertical="center"/>
    </xf>
    <xf numFmtId="0" fontId="6" fillId="2" borderId="0" xfId="0" applyFont="1" applyFill="1"/>
    <xf numFmtId="0" fontId="6" fillId="2" borderId="0" xfId="0" applyFont="1" applyFill="1" applyAlignment="1">
      <alignment vertical="center"/>
    </xf>
    <xf numFmtId="0" fontId="4" fillId="2" borderId="0" xfId="5" applyFont="1" applyBorder="1" applyAlignment="1">
      <alignment horizontal="left"/>
    </xf>
    <xf numFmtId="0" fontId="7" fillId="2" borderId="0" xfId="6" applyFont="1" applyFill="1" applyAlignment="1">
      <alignment horizontal="left" vertical="center"/>
    </xf>
    <xf numFmtId="0" fontId="0" fillId="2" borderId="0" xfId="0" applyFill="1"/>
    <xf numFmtId="0" fontId="9" fillId="2" borderId="0" xfId="0" applyFont="1" applyFill="1"/>
    <xf numFmtId="0" fontId="9" fillId="2" borderId="0" xfId="3" applyFont="1" applyFill="1" applyAlignment="1" applyProtection="1">
      <alignment horizontal="left" vertical="center"/>
    </xf>
    <xf numFmtId="0" fontId="9" fillId="2" borderId="0" xfId="3" applyFont="1" applyFill="1" applyAlignment="1" applyProtection="1">
      <alignment vertical="center"/>
    </xf>
    <xf numFmtId="0" fontId="10" fillId="2" borderId="2" xfId="5" applyFont="1" applyBorder="1" applyAlignment="1">
      <alignment horizontal="left" vertical="center"/>
    </xf>
    <xf numFmtId="0" fontId="11" fillId="2" borderId="2" xfId="5" applyFont="1" applyBorder="1" applyAlignment="1">
      <alignment horizontal="left" vertical="center"/>
    </xf>
    <xf numFmtId="0" fontId="9" fillId="2" borderId="3" xfId="3" applyFont="1" applyFill="1" applyBorder="1" applyAlignment="1" applyProtection="1">
      <alignment horizontal="left" vertical="center"/>
    </xf>
    <xf numFmtId="0" fontId="9" fillId="2" borderId="3" xfId="3" applyFont="1" applyFill="1" applyBorder="1" applyAlignment="1" applyProtection="1">
      <alignment vertical="center"/>
    </xf>
    <xf numFmtId="0" fontId="9" fillId="2" borderId="0" xfId="3" applyFont="1" applyFill="1" applyBorder="1" applyAlignment="1" applyProtection="1">
      <alignment horizontal="left" vertical="center"/>
    </xf>
    <xf numFmtId="0" fontId="9" fillId="2" borderId="0" xfId="3" applyFont="1" applyFill="1" applyBorder="1" applyAlignment="1" applyProtection="1">
      <alignment vertical="center"/>
    </xf>
    <xf numFmtId="0" fontId="10" fillId="2" borderId="0" xfId="5" applyFont="1" applyBorder="1" applyAlignment="1">
      <alignment horizontal="left" vertical="center"/>
    </xf>
    <xf numFmtId="0" fontId="11" fillId="2" borderId="0" xfId="5" applyFont="1" applyBorder="1" applyAlignment="1">
      <alignment horizontal="left" vertical="center"/>
    </xf>
    <xf numFmtId="0" fontId="9" fillId="2" borderId="0" xfId="3" quotePrefix="1" applyFont="1" applyFill="1" applyAlignment="1" applyProtection="1">
      <alignment horizontal="left" vertical="center" indent="1"/>
    </xf>
    <xf numFmtId="0" fontId="9" fillId="2" borderId="0" xfId="3" applyFont="1" applyFill="1" applyBorder="1" applyAlignment="1" applyProtection="1">
      <alignment vertical="center" wrapText="1"/>
    </xf>
    <xf numFmtId="0" fontId="6" fillId="0" borderId="0" xfId="0" applyFont="1"/>
    <xf numFmtId="0" fontId="4" fillId="3" borderId="0" xfId="0" applyFont="1" applyFill="1"/>
    <xf numFmtId="0" fontId="4" fillId="3" borderId="0" xfId="0" applyFont="1" applyFill="1" applyAlignment="1">
      <alignment horizontal="center"/>
    </xf>
    <xf numFmtId="0" fontId="4" fillId="3" borderId="0" xfId="0" applyFont="1" applyFill="1" applyAlignment="1">
      <alignment horizontal="center" vertical="center" wrapText="1"/>
    </xf>
    <xf numFmtId="0" fontId="13" fillId="2" borderId="0" xfId="3" applyFont="1" applyFill="1" applyAlignment="1" applyProtection="1">
      <alignment horizontal="left" vertical="center"/>
    </xf>
    <xf numFmtId="0" fontId="13" fillId="2" borderId="0" xfId="3" quotePrefix="1" applyFont="1" applyFill="1" applyAlignment="1" applyProtection="1">
      <alignment horizontal="left" vertical="center" indent="1"/>
    </xf>
    <xf numFmtId="0" fontId="14" fillId="0" borderId="0" xfId="0" applyFont="1" applyAlignment="1">
      <alignment vertical="top" wrapText="1"/>
    </xf>
    <xf numFmtId="0" fontId="12" fillId="2" borderId="0" xfId="3" applyFont="1" applyFill="1" applyBorder="1" applyAlignment="1" applyProtection="1">
      <alignment vertical="center"/>
    </xf>
    <xf numFmtId="0" fontId="15" fillId="0" borderId="0" xfId="7" applyAlignment="1">
      <alignment vertical="center"/>
    </xf>
    <xf numFmtId="0" fontId="15" fillId="0" borderId="0" xfId="7" applyAlignment="1">
      <alignment vertical="center" wrapText="1"/>
    </xf>
    <xf numFmtId="0" fontId="16" fillId="0" borderId="0" xfId="7" applyFont="1" applyAlignment="1">
      <alignment vertical="center"/>
    </xf>
    <xf numFmtId="0" fontId="4" fillId="0" borderId="0" xfId="8" applyFont="1"/>
    <xf numFmtId="0" fontId="17" fillId="0" borderId="0" xfId="8" applyFont="1" applyAlignment="1">
      <alignment vertical="center"/>
    </xf>
    <xf numFmtId="0" fontId="18" fillId="0" borderId="0" xfId="7" applyFont="1" applyAlignment="1">
      <alignment vertical="center"/>
    </xf>
    <xf numFmtId="0" fontId="19" fillId="0" borderId="0" xfId="8" applyFont="1" applyAlignment="1">
      <alignment vertical="center" wrapText="1"/>
    </xf>
    <xf numFmtId="0" fontId="19" fillId="0" borderId="0" xfId="8" applyFont="1" applyAlignment="1">
      <alignment vertical="center"/>
    </xf>
    <xf numFmtId="0" fontId="20" fillId="0" borderId="0" xfId="7" applyFont="1" applyAlignment="1">
      <alignment vertical="center"/>
    </xf>
    <xf numFmtId="0" fontId="18" fillId="0" borderId="4" xfId="7" applyFont="1" applyBorder="1" applyAlignment="1">
      <alignment vertical="center" wrapText="1"/>
    </xf>
    <xf numFmtId="17" fontId="21" fillId="3" borderId="5" xfId="7" quotePrefix="1" applyNumberFormat="1" applyFont="1" applyFill="1" applyBorder="1" applyAlignment="1">
      <alignment horizontal="center" vertical="center"/>
    </xf>
    <xf numFmtId="0" fontId="21" fillId="3" borderId="5" xfId="7" applyFont="1" applyFill="1" applyBorder="1" applyAlignment="1">
      <alignment horizontal="left" vertical="center"/>
    </xf>
    <xf numFmtId="0" fontId="18" fillId="0" borderId="5" xfId="7" applyFont="1" applyBorder="1" applyAlignment="1">
      <alignment horizontal="left" vertical="center" wrapText="1"/>
    </xf>
    <xf numFmtId="3" fontId="18" fillId="0" borderId="5" xfId="0" applyNumberFormat="1" applyFont="1" applyBorder="1" applyAlignment="1">
      <alignment horizontal="right"/>
    </xf>
    <xf numFmtId="0" fontId="18" fillId="4" borderId="5" xfId="7" applyFont="1" applyFill="1" applyBorder="1" applyAlignment="1">
      <alignment horizontal="left" vertical="center" wrapText="1"/>
    </xf>
    <xf numFmtId="3" fontId="18" fillId="0" borderId="5" xfId="0" applyNumberFormat="1" applyFont="1" applyBorder="1"/>
    <xf numFmtId="10" fontId="20" fillId="0" borderId="0" xfId="10" applyNumberFormat="1" applyFont="1" applyFill="1" applyAlignment="1">
      <alignment vertical="center"/>
    </xf>
    <xf numFmtId="10" fontId="20" fillId="0" borderId="0" xfId="9" applyNumberFormat="1" applyFont="1" applyAlignment="1">
      <alignment vertical="center"/>
    </xf>
    <xf numFmtId="3" fontId="20" fillId="0" borderId="0" xfId="7" applyNumberFormat="1" applyFont="1" applyAlignment="1">
      <alignment vertical="center"/>
    </xf>
    <xf numFmtId="10" fontId="20" fillId="0" borderId="0" xfId="7" applyNumberFormat="1" applyFont="1" applyAlignment="1">
      <alignment vertical="center"/>
    </xf>
    <xf numFmtId="0" fontId="18" fillId="2" borderId="5" xfId="7" applyFont="1" applyFill="1" applyBorder="1" applyAlignment="1">
      <alignment horizontal="left" vertical="center" wrapText="1"/>
    </xf>
    <xf numFmtId="0" fontId="25" fillId="0" borderId="0" xfId="7" applyFont="1" applyAlignment="1">
      <alignment vertical="center"/>
    </xf>
    <xf numFmtId="0" fontId="20" fillId="0" borderId="6" xfId="7" applyFont="1" applyBorder="1" applyAlignment="1">
      <alignment vertical="center" wrapText="1"/>
    </xf>
    <xf numFmtId="10" fontId="25" fillId="0" borderId="0" xfId="10" applyNumberFormat="1" applyFont="1" applyFill="1" applyAlignment="1">
      <alignment vertical="center"/>
    </xf>
    <xf numFmtId="10" fontId="25" fillId="0" borderId="6" xfId="10" applyNumberFormat="1" applyFont="1" applyFill="1" applyBorder="1" applyAlignment="1">
      <alignment vertical="center" wrapText="1"/>
    </xf>
    <xf numFmtId="9" fontId="25" fillId="0" borderId="0" xfId="10" applyFont="1" applyFill="1" applyAlignment="1">
      <alignment vertical="center"/>
    </xf>
    <xf numFmtId="0" fontId="5" fillId="5" borderId="0" xfId="0" applyFont="1" applyFill="1" applyAlignment="1">
      <alignment vertical="center" wrapText="1"/>
    </xf>
    <xf numFmtId="0" fontId="18" fillId="0" borderId="0" xfId="7" applyFont="1" applyAlignment="1">
      <alignment horizontal="left" vertical="center" wrapText="1"/>
    </xf>
    <xf numFmtId="0" fontId="5" fillId="0" borderId="0" xfId="0" applyFont="1" applyAlignment="1">
      <alignment vertical="center" wrapText="1"/>
    </xf>
    <xf numFmtId="0" fontId="6" fillId="5" borderId="0" xfId="0" applyFont="1" applyFill="1" applyAlignment="1">
      <alignment vertical="center" wrapText="1"/>
    </xf>
    <xf numFmtId="0" fontId="6" fillId="0" borderId="0" xfId="0" applyFont="1" applyAlignment="1">
      <alignment vertical="center" wrapText="1"/>
    </xf>
    <xf numFmtId="0" fontId="18" fillId="2" borderId="0" xfId="7" applyFont="1" applyFill="1" applyAlignment="1">
      <alignment horizontal="right" vertical="center" wrapText="1"/>
    </xf>
    <xf numFmtId="0" fontId="23" fillId="0" borderId="0" xfId="0" applyFont="1"/>
    <xf numFmtId="0" fontId="18" fillId="2" borderId="0" xfId="7" applyFont="1" applyFill="1" applyAlignment="1">
      <alignment horizontal="left" vertical="center" wrapText="1"/>
    </xf>
    <xf numFmtId="0" fontId="22" fillId="3" borderId="5" xfId="7" applyFont="1" applyFill="1" applyBorder="1" applyAlignment="1">
      <alignment horizontal="center" vertical="center" wrapText="1"/>
    </xf>
    <xf numFmtId="0" fontId="13" fillId="0" borderId="0" xfId="0" applyFont="1" applyAlignment="1">
      <alignment vertical="center" wrapText="1"/>
    </xf>
    <xf numFmtId="0" fontId="13" fillId="5" borderId="0" xfId="0" applyFont="1" applyFill="1" applyAlignment="1">
      <alignment vertical="center" wrapText="1"/>
    </xf>
    <xf numFmtId="0" fontId="20" fillId="2" borderId="0" xfId="7" applyFont="1" applyFill="1" applyAlignment="1">
      <alignment horizontal="left" vertical="center" wrapText="1"/>
    </xf>
    <xf numFmtId="0" fontId="27" fillId="3" borderId="5" xfId="7" applyFont="1" applyFill="1" applyBorder="1" applyAlignment="1">
      <alignment horizontal="left" vertical="center" wrapText="1"/>
    </xf>
    <xf numFmtId="41" fontId="27" fillId="3" borderId="5" xfId="1" applyFont="1" applyFill="1" applyBorder="1" applyAlignment="1">
      <alignment horizontal="left" vertical="center" wrapText="1"/>
    </xf>
    <xf numFmtId="0" fontId="18" fillId="2" borderId="5" xfId="7" applyFont="1" applyFill="1" applyBorder="1" applyAlignment="1">
      <alignment horizontal="left" vertical="center" wrapText="1" indent="1"/>
    </xf>
    <xf numFmtId="41" fontId="18" fillId="2" borderId="5" xfId="1" applyFont="1" applyFill="1" applyBorder="1" applyAlignment="1">
      <alignment horizontal="left" vertical="center" wrapText="1"/>
    </xf>
    <xf numFmtId="41" fontId="13" fillId="0" borderId="0" xfId="0" applyNumberFormat="1" applyFont="1" applyAlignment="1">
      <alignment vertical="center" wrapText="1"/>
    </xf>
    <xf numFmtId="0" fontId="18" fillId="4" borderId="5" xfId="7" applyFont="1" applyFill="1" applyBorder="1" applyAlignment="1">
      <alignment horizontal="left" vertical="center" wrapText="1" indent="1"/>
    </xf>
    <xf numFmtId="41" fontId="18" fillId="4" borderId="5" xfId="7" applyNumberFormat="1" applyFont="1" applyFill="1" applyBorder="1" applyAlignment="1">
      <alignment horizontal="left" vertical="center" wrapText="1"/>
    </xf>
    <xf numFmtId="41" fontId="18" fillId="2" borderId="5" xfId="7" applyNumberFormat="1" applyFont="1" applyFill="1" applyBorder="1" applyAlignment="1">
      <alignment horizontal="left" vertical="center" wrapText="1"/>
    </xf>
    <xf numFmtId="0" fontId="5" fillId="5" borderId="0" xfId="0" applyFont="1" applyFill="1" applyAlignment="1">
      <alignment vertical="center"/>
    </xf>
    <xf numFmtId="0" fontId="28" fillId="0" borderId="0" xfId="8" applyFont="1"/>
    <xf numFmtId="0" fontId="29" fillId="0" borderId="0" xfId="8" applyFont="1"/>
    <xf numFmtId="0" fontId="18" fillId="0" borderId="0" xfId="8" applyFont="1"/>
    <xf numFmtId="0" fontId="9" fillId="0" borderId="0" xfId="0" applyFont="1"/>
    <xf numFmtId="0" fontId="9" fillId="0" borderId="0" xfId="0" applyFont="1" applyAlignment="1">
      <alignment vertical="center"/>
    </xf>
    <xf numFmtId="41" fontId="30" fillId="0" borderId="0" xfId="8" applyNumberFormat="1" applyFont="1"/>
    <xf numFmtId="0" fontId="21" fillId="3" borderId="5" xfId="7" applyFont="1" applyFill="1" applyBorder="1" applyAlignment="1">
      <alignment horizontal="left" vertical="center" wrapText="1"/>
    </xf>
    <xf numFmtId="0" fontId="26" fillId="0" borderId="0" xfId="0" applyFont="1"/>
    <xf numFmtId="0" fontId="24" fillId="0" borderId="0" xfId="0" applyFont="1"/>
    <xf numFmtId="0" fontId="31" fillId="0" borderId="0" xfId="0" applyFont="1"/>
    <xf numFmtId="164" fontId="26" fillId="0" borderId="0" xfId="10" applyNumberFormat="1" applyFont="1"/>
    <xf numFmtId="0" fontId="4" fillId="0" borderId="0" xfId="8" applyFont="1" applyAlignment="1">
      <alignment vertical="center"/>
    </xf>
    <xf numFmtId="0" fontId="16" fillId="0" borderId="0" xfId="0" applyFont="1"/>
    <xf numFmtId="0" fontId="9" fillId="0" borderId="5" xfId="0" applyFont="1" applyBorder="1"/>
    <xf numFmtId="0" fontId="35" fillId="0" borderId="5" xfId="0" applyFont="1" applyBorder="1" applyAlignment="1">
      <alignment wrapText="1"/>
    </xf>
    <xf numFmtId="10" fontId="9" fillId="0" borderId="5" xfId="10" applyNumberFormat="1" applyFont="1" applyBorder="1"/>
    <xf numFmtId="41" fontId="0" fillId="0" borderId="0" xfId="0" applyNumberFormat="1"/>
    <xf numFmtId="0" fontId="0" fillId="0" borderId="0" xfId="0" applyAlignment="1">
      <alignment vertical="center" wrapText="1"/>
    </xf>
    <xf numFmtId="0" fontId="37" fillId="3" borderId="10" xfId="0" applyFont="1" applyFill="1" applyBorder="1" applyAlignment="1">
      <alignment vertical="center" wrapText="1"/>
    </xf>
    <xf numFmtId="0" fontId="0" fillId="0" borderId="10" xfId="0" applyBorder="1" applyAlignment="1">
      <alignment vertical="center" wrapText="1"/>
    </xf>
    <xf numFmtId="0" fontId="2" fillId="0" borderId="10" xfId="0" applyFont="1" applyBorder="1" applyAlignment="1">
      <alignment vertical="center" wrapText="1"/>
    </xf>
    <xf numFmtId="0" fontId="38" fillId="6" borderId="10" xfId="0" applyFont="1" applyFill="1" applyBorder="1" applyAlignment="1">
      <alignment vertical="center" wrapText="1"/>
    </xf>
    <xf numFmtId="0" fontId="0" fillId="0" borderId="10" xfId="0" applyBorder="1" applyAlignment="1">
      <alignment horizontal="left" vertical="center" wrapText="1" indent="1"/>
    </xf>
    <xf numFmtId="0" fontId="0" fillId="0" borderId="0" xfId="0" applyAlignment="1">
      <alignment horizontal="right" vertical="center" wrapText="1"/>
    </xf>
    <xf numFmtId="0" fontId="39" fillId="6" borderId="10" xfId="0" applyFont="1" applyFill="1" applyBorder="1" applyAlignment="1">
      <alignment vertical="center" wrapText="1"/>
    </xf>
    <xf numFmtId="0" fontId="40" fillId="0" borderId="10" xfId="0" applyFont="1" applyBorder="1" applyAlignment="1">
      <alignment vertical="center" wrapText="1"/>
    </xf>
    <xf numFmtId="17" fontId="21" fillId="3" borderId="5" xfId="7" quotePrefix="1" applyNumberFormat="1" applyFont="1" applyFill="1" applyBorder="1" applyAlignment="1">
      <alignment horizontal="center" vertical="center" wrapText="1"/>
    </xf>
    <xf numFmtId="0" fontId="41" fillId="0" borderId="5" xfId="7" applyFont="1" applyBorder="1" applyAlignment="1">
      <alignment horizontal="left" vertical="center" wrapText="1"/>
    </xf>
    <xf numFmtId="0" fontId="9" fillId="0" borderId="10" xfId="0" applyFont="1" applyBorder="1" applyAlignment="1">
      <alignment vertical="center" wrapText="1"/>
    </xf>
    <xf numFmtId="0" fontId="42" fillId="6" borderId="10" xfId="0" applyFont="1" applyFill="1" applyBorder="1" applyAlignment="1">
      <alignment vertical="center" wrapText="1"/>
    </xf>
    <xf numFmtId="0" fontId="35" fillId="0" borderId="10" xfId="0" applyFont="1" applyBorder="1" applyAlignment="1">
      <alignment vertical="center" wrapText="1"/>
    </xf>
    <xf numFmtId="0" fontId="43" fillId="6" borderId="10" xfId="0" applyFont="1" applyFill="1" applyBorder="1" applyAlignment="1">
      <alignment vertical="center" wrapText="1"/>
    </xf>
    <xf numFmtId="0" fontId="44" fillId="0" borderId="10" xfId="0" applyFont="1" applyBorder="1" applyAlignment="1">
      <alignment vertical="center" wrapText="1"/>
    </xf>
    <xf numFmtId="0" fontId="45" fillId="0" borderId="0" xfId="7" applyFont="1" applyAlignment="1">
      <alignment vertical="center"/>
    </xf>
    <xf numFmtId="0" fontId="46" fillId="0" borderId="0" xfId="7" applyFont="1" applyAlignment="1">
      <alignment vertical="center"/>
    </xf>
    <xf numFmtId="0" fontId="23" fillId="0" borderId="10" xfId="0" applyFont="1" applyBorder="1" applyAlignment="1">
      <alignment vertical="center" wrapText="1"/>
    </xf>
    <xf numFmtId="0" fontId="36" fillId="6" borderId="10" xfId="0" applyFont="1" applyFill="1" applyBorder="1" applyAlignment="1">
      <alignment vertical="center" wrapText="1"/>
    </xf>
    <xf numFmtId="3" fontId="23" fillId="0" borderId="0" xfId="0" applyNumberFormat="1" applyFont="1" applyAlignment="1">
      <alignment horizontal="center" vertical="center" wrapText="1"/>
    </xf>
    <xf numFmtId="0" fontId="23" fillId="0" borderId="0" xfId="0" applyFont="1" applyAlignment="1">
      <alignment vertical="center" wrapText="1"/>
    </xf>
    <xf numFmtId="0" fontId="47" fillId="3" borderId="10" xfId="0" applyFont="1" applyFill="1" applyBorder="1" applyAlignment="1">
      <alignment vertical="center" wrapText="1"/>
    </xf>
    <xf numFmtId="0" fontId="42" fillId="6" borderId="10" xfId="0" applyFont="1" applyFill="1" applyBorder="1" applyAlignment="1">
      <alignment horizontal="left" vertical="center" wrapText="1"/>
    </xf>
    <xf numFmtId="0" fontId="22" fillId="3" borderId="5" xfId="7" applyFont="1" applyFill="1" applyBorder="1" applyAlignment="1">
      <alignment horizontal="left" vertical="center" wrapText="1"/>
    </xf>
    <xf numFmtId="3" fontId="9" fillId="0" borderId="10" xfId="0" applyNumberFormat="1" applyFont="1" applyBorder="1" applyAlignment="1">
      <alignment horizontal="center" vertical="center" wrapText="1"/>
    </xf>
    <xf numFmtId="0" fontId="9" fillId="0" borderId="10" xfId="0" applyFont="1" applyBorder="1" applyAlignment="1">
      <alignment horizontal="center" vertical="center" wrapText="1"/>
    </xf>
    <xf numFmtId="3" fontId="35" fillId="0" borderId="10" xfId="0" applyNumberFormat="1" applyFont="1" applyBorder="1" applyAlignment="1">
      <alignment horizontal="center" vertical="center" wrapText="1"/>
    </xf>
    <xf numFmtId="0" fontId="42" fillId="6" borderId="10" xfId="0" applyFont="1" applyFill="1" applyBorder="1" applyAlignment="1">
      <alignment horizontal="center" vertical="center" wrapText="1"/>
    </xf>
    <xf numFmtId="1" fontId="35" fillId="0" borderId="10" xfId="0" applyNumberFormat="1" applyFont="1" applyBorder="1" applyAlignment="1">
      <alignment horizontal="center" vertical="center" wrapText="1"/>
    </xf>
    <xf numFmtId="10" fontId="35" fillId="0" borderId="10" xfId="0" applyNumberFormat="1" applyFont="1" applyBorder="1" applyAlignment="1">
      <alignment horizontal="center" vertical="center" wrapText="1"/>
    </xf>
    <xf numFmtId="10" fontId="9" fillId="0" borderId="10" xfId="0" applyNumberFormat="1" applyFont="1" applyBorder="1" applyAlignment="1">
      <alignment horizontal="center" vertical="center" wrapText="1"/>
    </xf>
    <xf numFmtId="0" fontId="42" fillId="7" borderId="10" xfId="0" applyFont="1" applyFill="1" applyBorder="1" applyAlignment="1">
      <alignment vertical="center" wrapText="1"/>
    </xf>
    <xf numFmtId="0" fontId="42" fillId="7" borderId="10" xfId="0" applyFont="1" applyFill="1" applyBorder="1" applyAlignment="1">
      <alignment horizontal="center" vertical="center" wrapText="1"/>
    </xf>
    <xf numFmtId="3" fontId="41" fillId="0" borderId="5" xfId="0" applyNumberFormat="1" applyFont="1" applyBorder="1"/>
    <xf numFmtId="0" fontId="37" fillId="3" borderId="10" xfId="0" applyFont="1" applyFill="1" applyBorder="1" applyAlignment="1">
      <alignment wrapText="1"/>
    </xf>
    <xf numFmtId="3" fontId="0" fillId="0" borderId="10" xfId="0" applyNumberFormat="1" applyBorder="1"/>
    <xf numFmtId="3" fontId="0" fillId="0" borderId="10" xfId="0" applyNumberFormat="1" applyBorder="1" applyAlignment="1">
      <alignment vertical="center"/>
    </xf>
    <xf numFmtId="3" fontId="2" fillId="0" borderId="10" xfId="0" applyNumberFormat="1" applyFont="1" applyBorder="1"/>
    <xf numFmtId="3" fontId="0" fillId="0" borderId="10" xfId="0" applyNumberFormat="1" applyBorder="1" applyAlignment="1">
      <alignment horizontal="right"/>
    </xf>
    <xf numFmtId="0" fontId="9" fillId="0" borderId="10" xfId="0" applyFont="1" applyBorder="1" applyAlignment="1">
      <alignment horizontal="left" wrapText="1" indent="1"/>
    </xf>
    <xf numFmtId="0" fontId="9" fillId="0" borderId="10" xfId="0" applyFont="1" applyBorder="1" applyAlignment="1">
      <alignment wrapText="1"/>
    </xf>
    <xf numFmtId="0" fontId="35" fillId="0" borderId="10" xfId="0" applyFont="1" applyBorder="1" applyAlignment="1">
      <alignment wrapText="1"/>
    </xf>
    <xf numFmtId="0" fontId="34" fillId="3" borderId="10" xfId="0" applyFont="1" applyFill="1" applyBorder="1" applyAlignment="1">
      <alignment wrapText="1"/>
    </xf>
    <xf numFmtId="0" fontId="42" fillId="0" borderId="10" xfId="0" applyFont="1" applyBorder="1" applyAlignment="1">
      <alignment horizontal="left" wrapText="1" indent="1"/>
    </xf>
    <xf numFmtId="0" fontId="9" fillId="0" borderId="10" xfId="0" applyFont="1" applyBorder="1" applyAlignment="1">
      <alignment horizontal="left" wrapText="1"/>
    </xf>
    <xf numFmtId="0" fontId="22" fillId="3" borderId="10" xfId="0" applyFont="1" applyFill="1" applyBorder="1" applyAlignment="1">
      <alignment wrapText="1"/>
    </xf>
    <xf numFmtId="0" fontId="9" fillId="0" borderId="5" xfId="0" applyFont="1" applyBorder="1" applyAlignment="1">
      <alignment vertical="center" wrapText="1"/>
    </xf>
    <xf numFmtId="0" fontId="9" fillId="0" borderId="5" xfId="0" applyFont="1" applyBorder="1" applyAlignment="1">
      <alignment horizontal="center" vertical="center" wrapText="1"/>
    </xf>
    <xf numFmtId="0" fontId="9" fillId="0" borderId="0" xfId="0" applyFont="1" applyAlignment="1">
      <alignment horizontal="right" vertical="center"/>
    </xf>
    <xf numFmtId="0" fontId="18" fillId="0" borderId="0" xfId="7" applyFont="1" applyAlignment="1">
      <alignment horizontal="right" vertical="center" wrapText="1"/>
    </xf>
    <xf numFmtId="0" fontId="46" fillId="0" borderId="11" xfId="0" applyFont="1" applyBorder="1"/>
    <xf numFmtId="0" fontId="0" fillId="0" borderId="0" xfId="0" applyAlignment="1">
      <alignment vertical="center"/>
    </xf>
    <xf numFmtId="0" fontId="48" fillId="0" borderId="0" xfId="0" applyFont="1" applyAlignment="1">
      <alignment vertical="center"/>
    </xf>
    <xf numFmtId="0" fontId="48" fillId="2" borderId="0" xfId="0" applyFont="1" applyFill="1" applyAlignment="1">
      <alignment vertical="center"/>
    </xf>
    <xf numFmtId="0" fontId="49" fillId="3" borderId="10" xfId="0" applyFont="1" applyFill="1" applyBorder="1"/>
    <xf numFmtId="0" fontId="50" fillId="0" borderId="10" xfId="0" applyFont="1" applyBorder="1" applyAlignment="1">
      <alignment vertical="center" wrapText="1"/>
    </xf>
    <xf numFmtId="0" fontId="48" fillId="0" borderId="10" xfId="0" applyFont="1" applyBorder="1" applyAlignment="1">
      <alignment horizontal="left" vertical="center" wrapText="1" indent="1"/>
    </xf>
    <xf numFmtId="3" fontId="51" fillId="0" borderId="10" xfId="0" applyNumberFormat="1" applyFont="1" applyBorder="1" applyAlignment="1">
      <alignment horizontal="center" vertical="center" wrapText="1"/>
    </xf>
    <xf numFmtId="0" fontId="48" fillId="0" borderId="10" xfId="0" applyFont="1" applyBorder="1" applyAlignment="1">
      <alignment horizontal="center" vertical="center"/>
    </xf>
    <xf numFmtId="3" fontId="49" fillId="3" borderId="10" xfId="0" applyNumberFormat="1" applyFont="1" applyFill="1" applyBorder="1" applyAlignment="1">
      <alignment horizontal="center" vertical="center" wrapText="1"/>
    </xf>
    <xf numFmtId="0" fontId="49" fillId="3" borderId="10" xfId="0" applyFont="1" applyFill="1" applyBorder="1" applyAlignment="1">
      <alignment horizontal="center" vertical="center"/>
    </xf>
    <xf numFmtId="0" fontId="52" fillId="0" borderId="0" xfId="0" applyFont="1" applyAlignment="1">
      <alignment vertical="center"/>
    </xf>
    <xf numFmtId="0" fontId="48" fillId="0" borderId="10" xfId="0" applyFont="1" applyBorder="1" applyAlignment="1">
      <alignment vertical="center" wrapText="1"/>
    </xf>
    <xf numFmtId="10" fontId="50" fillId="0" borderId="10" xfId="0" applyNumberFormat="1" applyFont="1" applyBorder="1" applyAlignment="1">
      <alignment horizontal="center" vertical="center"/>
    </xf>
    <xf numFmtId="0" fontId="9" fillId="0" borderId="5" xfId="0" applyFont="1" applyBorder="1" applyAlignment="1">
      <alignment vertical="center"/>
    </xf>
    <xf numFmtId="0" fontId="9" fillId="0" borderId="5" xfId="0" applyFont="1" applyBorder="1" applyAlignment="1">
      <alignment horizontal="left" vertical="center" wrapText="1"/>
    </xf>
    <xf numFmtId="0" fontId="35" fillId="0" borderId="5" xfId="0" applyFont="1" applyBorder="1" applyAlignment="1">
      <alignment vertical="center"/>
    </xf>
    <xf numFmtId="3" fontId="56" fillId="0" borderId="5" xfId="0" applyNumberFormat="1" applyFont="1" applyBorder="1" applyAlignment="1">
      <alignment horizontal="center" vertical="center"/>
    </xf>
    <xf numFmtId="3" fontId="56" fillId="0" borderId="5" xfId="0" applyNumberFormat="1" applyFont="1" applyBorder="1" applyAlignment="1">
      <alignment horizontal="center" vertical="center" wrapText="1"/>
    </xf>
    <xf numFmtId="3" fontId="56" fillId="8" borderId="5" xfId="0" applyNumberFormat="1" applyFont="1" applyFill="1" applyBorder="1" applyAlignment="1">
      <alignment horizontal="center" vertical="center" wrapText="1"/>
    </xf>
    <xf numFmtId="3" fontId="56" fillId="8" borderId="5" xfId="0" applyNumberFormat="1" applyFont="1" applyFill="1" applyBorder="1" applyAlignment="1">
      <alignment horizontal="center" vertical="center"/>
    </xf>
    <xf numFmtId="3" fontId="57" fillId="0" borderId="5" xfId="0" applyNumberFormat="1" applyFont="1" applyBorder="1" applyAlignment="1">
      <alignment horizontal="center" vertical="center"/>
    </xf>
    <xf numFmtId="3" fontId="57" fillId="0" borderId="5" xfId="0" applyNumberFormat="1" applyFont="1" applyBorder="1" applyAlignment="1">
      <alignment horizontal="center" vertical="center" wrapText="1"/>
    </xf>
    <xf numFmtId="41" fontId="9" fillId="0" borderId="5" xfId="11" applyFont="1" applyBorder="1"/>
    <xf numFmtId="41" fontId="35" fillId="0" borderId="5" xfId="11" applyFont="1" applyBorder="1"/>
    <xf numFmtId="0" fontId="54" fillId="0" borderId="0" xfId="0" applyFont="1" applyAlignment="1">
      <alignment horizontal="center" vertical="center"/>
    </xf>
    <xf numFmtId="0" fontId="55" fillId="0" borderId="0" xfId="0" applyFont="1" applyAlignment="1">
      <alignment horizontal="center"/>
    </xf>
    <xf numFmtId="0" fontId="55" fillId="0" borderId="0" xfId="0" applyFont="1" applyAlignment="1">
      <alignment horizontal="center" vertical="center"/>
    </xf>
    <xf numFmtId="0" fontId="9" fillId="0" borderId="0" xfId="0" applyFont="1" applyAlignment="1">
      <alignment horizontal="right"/>
    </xf>
    <xf numFmtId="0" fontId="34" fillId="0" borderId="0" xfId="0" applyFont="1" applyAlignment="1">
      <alignment horizontal="right"/>
    </xf>
    <xf numFmtId="0" fontId="56" fillId="0" borderId="0" xfId="0" applyFont="1" applyAlignment="1">
      <alignment horizontal="right"/>
    </xf>
    <xf numFmtId="0" fontId="58" fillId="0" borderId="0" xfId="0" applyFont="1" applyAlignment="1">
      <alignment horizontal="right" vertical="center"/>
    </xf>
    <xf numFmtId="0" fontId="59" fillId="0" borderId="0" xfId="0" applyFont="1"/>
    <xf numFmtId="0" fontId="0" fillId="3" borderId="0" xfId="0" applyFill="1"/>
    <xf numFmtId="17" fontId="60" fillId="9" borderId="10" xfId="0" applyNumberFormat="1" applyFont="1" applyFill="1" applyBorder="1" applyAlignment="1">
      <alignment horizontal="center" vertical="center" wrapText="1"/>
    </xf>
    <xf numFmtId="0" fontId="60" fillId="9" borderId="10" xfId="0" applyFont="1" applyFill="1" applyBorder="1" applyAlignment="1">
      <alignment horizontal="center" vertical="center" wrapText="1"/>
    </xf>
    <xf numFmtId="0" fontId="18" fillId="2" borderId="0" xfId="7" applyFont="1" applyFill="1" applyAlignment="1">
      <alignment horizontal="left" wrapText="1"/>
    </xf>
    <xf numFmtId="0" fontId="9" fillId="0" borderId="10" xfId="0" applyFont="1" applyBorder="1" applyAlignment="1">
      <alignment horizontal="left" vertical="center" wrapText="1" indent="1"/>
    </xf>
    <xf numFmtId="0" fontId="18" fillId="0" borderId="5" xfId="7" applyFont="1" applyBorder="1" applyAlignment="1">
      <alignment horizontal="left" vertical="center" wrapText="1" indent="1"/>
    </xf>
    <xf numFmtId="0" fontId="42" fillId="6" borderId="10" xfId="0" applyFont="1" applyFill="1" applyBorder="1" applyAlignment="1">
      <alignment horizontal="left" vertical="center" wrapText="1" indent="1"/>
    </xf>
    <xf numFmtId="0" fontId="18" fillId="0" borderId="0" xfId="7" applyFont="1" applyAlignment="1">
      <alignment horizontal="right" vertical="center"/>
    </xf>
    <xf numFmtId="0" fontId="33" fillId="0" borderId="0" xfId="7" applyFont="1" applyAlignment="1">
      <alignment vertical="center"/>
    </xf>
    <xf numFmtId="0" fontId="9" fillId="4" borderId="5" xfId="0" applyFont="1" applyFill="1" applyBorder="1" applyAlignment="1">
      <alignment vertical="center"/>
    </xf>
    <xf numFmtId="10" fontId="9" fillId="2" borderId="7" xfId="0" applyNumberFormat="1" applyFont="1" applyFill="1" applyBorder="1" applyAlignment="1">
      <alignment vertical="center"/>
    </xf>
    <xf numFmtId="0" fontId="18" fillId="0" borderId="4" xfId="7" applyFont="1" applyBorder="1" applyAlignment="1">
      <alignment wrapText="1"/>
    </xf>
    <xf numFmtId="0" fontId="18" fillId="6" borderId="5" xfId="7" applyFont="1" applyFill="1" applyBorder="1" applyAlignment="1">
      <alignment horizontal="left" vertical="center" wrapText="1"/>
    </xf>
    <xf numFmtId="0" fontId="18" fillId="6" borderId="5" xfId="7" applyFont="1" applyFill="1" applyBorder="1" applyAlignment="1">
      <alignment horizontal="center" vertical="center" wrapText="1"/>
    </xf>
    <xf numFmtId="0" fontId="18" fillId="6" borderId="5" xfId="7" applyFont="1" applyFill="1" applyBorder="1" applyAlignment="1">
      <alignment horizontal="left" vertical="center" wrapText="1" indent="1"/>
    </xf>
    <xf numFmtId="0" fontId="61" fillId="3" borderId="5" xfId="7" applyFont="1" applyFill="1" applyBorder="1" applyAlignment="1">
      <alignment horizontal="left" vertical="center" wrapText="1"/>
    </xf>
    <xf numFmtId="0" fontId="33" fillId="2" borderId="5" xfId="7" applyFont="1" applyFill="1" applyBorder="1" applyAlignment="1">
      <alignment horizontal="center" vertical="center" wrapText="1"/>
    </xf>
    <xf numFmtId="0" fontId="62" fillId="9" borderId="7" xfId="0" applyFont="1" applyFill="1" applyBorder="1" applyAlignment="1">
      <alignment horizontal="center" vertical="center"/>
    </xf>
    <xf numFmtId="3" fontId="18" fillId="0" borderId="26" xfId="0" applyNumberFormat="1" applyFont="1" applyBorder="1" applyAlignment="1">
      <alignment horizontal="right" vertical="center" wrapText="1"/>
    </xf>
    <xf numFmtId="41" fontId="18" fillId="0" borderId="5" xfId="1" applyFont="1" applyFill="1" applyBorder="1" applyAlignment="1">
      <alignment horizontal="right" vertical="center" wrapText="1"/>
    </xf>
    <xf numFmtId="41" fontId="33" fillId="0" borderId="5" xfId="1" applyFont="1" applyBorder="1" applyAlignment="1">
      <alignment horizontal="right" vertical="center" wrapText="1"/>
    </xf>
    <xf numFmtId="41" fontId="18" fillId="0" borderId="5" xfId="1" applyFont="1" applyBorder="1" applyAlignment="1">
      <alignment horizontal="right" vertical="center" wrapText="1"/>
    </xf>
    <xf numFmtId="3" fontId="62" fillId="9" borderId="26" xfId="0" applyNumberFormat="1" applyFont="1" applyFill="1" applyBorder="1" applyAlignment="1">
      <alignment horizontal="right" vertical="center" wrapText="1"/>
    </xf>
    <xf numFmtId="0" fontId="60" fillId="9" borderId="5" xfId="0" applyFont="1" applyFill="1" applyBorder="1" applyAlignment="1">
      <alignment horizontal="center" vertical="center" wrapText="1"/>
    </xf>
    <xf numFmtId="0" fontId="60" fillId="9" borderId="26" xfId="0" applyFont="1" applyFill="1" applyBorder="1" applyAlignment="1">
      <alignment horizontal="center" vertical="center" wrapText="1"/>
    </xf>
    <xf numFmtId="3" fontId="18" fillId="0" borderId="26" xfId="0" applyNumberFormat="1" applyFont="1" applyBorder="1" applyAlignment="1">
      <alignment vertical="center" wrapText="1"/>
    </xf>
    <xf numFmtId="3" fontId="18" fillId="2" borderId="26" xfId="0" applyNumberFormat="1" applyFont="1" applyFill="1" applyBorder="1" applyAlignment="1">
      <alignment horizontal="right" vertical="center" wrapText="1"/>
    </xf>
    <xf numFmtId="0" fontId="63" fillId="9" borderId="26" xfId="0" applyFont="1" applyFill="1" applyBorder="1" applyAlignment="1">
      <alignment vertical="center"/>
    </xf>
    <xf numFmtId="3" fontId="63" fillId="9" borderId="26" xfId="0" applyNumberFormat="1" applyFont="1" applyFill="1" applyBorder="1" applyAlignment="1">
      <alignment vertical="center"/>
    </xf>
    <xf numFmtId="3" fontId="18" fillId="2" borderId="26" xfId="0" applyNumberFormat="1" applyFont="1" applyFill="1" applyBorder="1" applyAlignment="1">
      <alignment vertical="center" wrapText="1"/>
    </xf>
    <xf numFmtId="0" fontId="36" fillId="9" borderId="26" xfId="0" applyFont="1" applyFill="1" applyBorder="1" applyAlignment="1">
      <alignment vertical="center"/>
    </xf>
    <xf numFmtId="3" fontId="36" fillId="9" borderId="26" xfId="0" applyNumberFormat="1" applyFont="1" applyFill="1" applyBorder="1" applyAlignment="1">
      <alignment vertical="center"/>
    </xf>
    <xf numFmtId="10" fontId="18" fillId="0" borderId="26" xfId="0" applyNumberFormat="1" applyFont="1" applyBorder="1" applyAlignment="1">
      <alignment horizontal="right" vertical="center" wrapText="1"/>
    </xf>
    <xf numFmtId="0" fontId="24" fillId="0" borderId="0" xfId="0" applyFont="1" applyAlignment="1">
      <alignment vertical="center"/>
    </xf>
    <xf numFmtId="0" fontId="36" fillId="7" borderId="26" xfId="0" applyFont="1" applyFill="1" applyBorder="1" applyAlignment="1">
      <alignment vertical="center"/>
    </xf>
    <xf numFmtId="3" fontId="36" fillId="7" borderId="26" xfId="0" applyNumberFormat="1" applyFont="1" applyFill="1" applyBorder="1" applyAlignment="1">
      <alignment vertical="center"/>
    </xf>
    <xf numFmtId="0" fontId="9" fillId="0" borderId="0" xfId="0" quotePrefix="1" applyFont="1" applyAlignment="1">
      <alignment horizontal="right" vertical="center"/>
    </xf>
    <xf numFmtId="0" fontId="22" fillId="3" borderId="5" xfId="0" applyFont="1" applyFill="1" applyBorder="1" applyAlignment="1">
      <alignment horizontal="center" vertical="center" wrapText="1"/>
    </xf>
    <xf numFmtId="41" fontId="41" fillId="0" borderId="5" xfId="11" applyFont="1" applyFill="1" applyBorder="1" applyAlignment="1">
      <alignment horizontal="left" vertical="center" wrapText="1"/>
    </xf>
    <xf numFmtId="0" fontId="41" fillId="6" borderId="5" xfId="7" applyFont="1" applyFill="1" applyBorder="1" applyAlignment="1">
      <alignment horizontal="left" vertical="center" wrapText="1"/>
    </xf>
    <xf numFmtId="3" fontId="18" fillId="7" borderId="26" xfId="0" applyNumberFormat="1" applyFont="1" applyFill="1" applyBorder="1" applyAlignment="1">
      <alignment horizontal="right" vertical="center" wrapText="1"/>
    </xf>
    <xf numFmtId="41" fontId="35" fillId="0" borderId="5" xfId="11" applyFont="1" applyBorder="1" applyAlignment="1">
      <alignment vertical="center"/>
    </xf>
    <xf numFmtId="41" fontId="9" fillId="0" borderId="5" xfId="11" applyFont="1" applyBorder="1" applyAlignment="1">
      <alignment vertical="center"/>
    </xf>
    <xf numFmtId="0" fontId="33" fillId="6" borderId="5" xfId="0" applyFont="1" applyFill="1" applyBorder="1" applyAlignment="1">
      <alignment horizontal="center" vertical="center" wrapText="1"/>
    </xf>
    <xf numFmtId="0" fontId="41" fillId="0" borderId="5" xfId="0" applyFont="1" applyBorder="1"/>
    <xf numFmtId="10" fontId="41" fillId="0" borderId="5" xfId="10" applyNumberFormat="1" applyFont="1" applyFill="1" applyBorder="1"/>
    <xf numFmtId="9" fontId="22" fillId="3" borderId="21" xfId="2" applyFont="1" applyFill="1" applyBorder="1" applyAlignment="1">
      <alignment horizontal="center" vertical="center" wrapText="1"/>
    </xf>
    <xf numFmtId="0" fontId="22" fillId="3" borderId="21" xfId="0" applyFont="1" applyFill="1" applyBorder="1" applyAlignment="1">
      <alignment horizontal="center" vertical="center" wrapText="1"/>
    </xf>
    <xf numFmtId="41" fontId="41" fillId="2" borderId="5" xfId="11" applyFont="1" applyFill="1" applyBorder="1" applyAlignment="1">
      <alignment horizontal="left" vertical="center" wrapText="1"/>
    </xf>
    <xf numFmtId="0" fontId="41" fillId="2" borderId="5" xfId="0" applyFont="1" applyFill="1" applyBorder="1"/>
    <xf numFmtId="9" fontId="33" fillId="6" borderId="21" xfId="2" applyFont="1" applyFill="1" applyBorder="1" applyAlignment="1">
      <alignment horizontal="center" wrapText="1"/>
    </xf>
    <xf numFmtId="0" fontId="33" fillId="6" borderId="5" xfId="7" applyFont="1" applyFill="1" applyBorder="1" applyAlignment="1">
      <alignment horizontal="left" vertical="center" wrapText="1"/>
    </xf>
    <xf numFmtId="9" fontId="22" fillId="3" borderId="21" xfId="2" applyFont="1" applyFill="1" applyBorder="1" applyAlignment="1">
      <alignment horizontal="center" wrapText="1"/>
    </xf>
    <xf numFmtId="0" fontId="18" fillId="2" borderId="23" xfId="7" applyFont="1" applyFill="1" applyBorder="1" applyAlignment="1">
      <alignment wrapText="1"/>
    </xf>
    <xf numFmtId="0" fontId="18" fillId="2" borderId="26" xfId="7" applyFont="1" applyFill="1" applyBorder="1" applyAlignment="1">
      <alignment wrapText="1"/>
    </xf>
    <xf numFmtId="0" fontId="18" fillId="2" borderId="0" xfId="7" applyFont="1" applyFill="1" applyAlignment="1">
      <alignment wrapText="1"/>
    </xf>
    <xf numFmtId="0" fontId="9" fillId="0" borderId="5" xfId="0" applyFont="1" applyBorder="1" applyAlignment="1">
      <alignment wrapText="1"/>
    </xf>
    <xf numFmtId="3" fontId="41" fillId="0" borderId="5" xfId="0" applyNumberFormat="1" applyFont="1" applyBorder="1" applyAlignment="1">
      <alignment horizontal="right"/>
    </xf>
    <xf numFmtId="0" fontId="23" fillId="6" borderId="5" xfId="0" applyFont="1" applyFill="1" applyBorder="1"/>
    <xf numFmtId="0" fontId="53" fillId="3" borderId="14"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5" xfId="0" applyFont="1" applyFill="1" applyBorder="1" applyAlignment="1">
      <alignment horizontal="center" vertical="center" wrapText="1"/>
    </xf>
    <xf numFmtId="3" fontId="64" fillId="0" borderId="10" xfId="0" applyNumberFormat="1" applyFont="1" applyBorder="1" applyAlignment="1">
      <alignment horizontal="center" vertical="center" wrapText="1"/>
    </xf>
    <xf numFmtId="0" fontId="48" fillId="6" borderId="10" xfId="0" applyFont="1" applyFill="1" applyBorder="1" applyAlignment="1">
      <alignment horizontal="left" vertical="center" wrapText="1" indent="1"/>
    </xf>
    <xf numFmtId="0" fontId="18" fillId="2" borderId="0" xfId="7" applyFont="1" applyFill="1" applyAlignment="1">
      <alignment vertical="center" wrapText="1"/>
    </xf>
    <xf numFmtId="0" fontId="2" fillId="10" borderId="5" xfId="0" applyFont="1" applyFill="1" applyBorder="1"/>
    <xf numFmtId="0" fontId="2" fillId="10" borderId="5" xfId="0" applyFont="1" applyFill="1" applyBorder="1" applyAlignment="1">
      <alignment horizontal="center"/>
    </xf>
    <xf numFmtId="0" fontId="0" fillId="0" borderId="5" xfId="0" applyBorder="1"/>
    <xf numFmtId="3" fontId="18" fillId="0" borderId="5" xfId="0" applyNumberFormat="1" applyFont="1" applyBorder="1" applyAlignment="1">
      <alignment horizontal="center"/>
    </xf>
    <xf numFmtId="3" fontId="18" fillId="0" borderId="5" xfId="0" applyNumberFormat="1" applyFont="1" applyBorder="1" applyAlignment="1">
      <alignment horizontal="center" vertical="center"/>
    </xf>
    <xf numFmtId="0" fontId="0" fillId="0" borderId="5" xfId="0" applyBorder="1" applyAlignment="1">
      <alignment horizontal="center" wrapText="1"/>
    </xf>
    <xf numFmtId="0" fontId="0" fillId="0" borderId="5" xfId="0" applyBorder="1" applyAlignment="1">
      <alignment horizontal="center"/>
    </xf>
    <xf numFmtId="0" fontId="0" fillId="2" borderId="5" xfId="0" applyFill="1" applyBorder="1" applyAlignment="1">
      <alignment horizontal="center"/>
    </xf>
    <xf numFmtId="41" fontId="9" fillId="0" borderId="5" xfId="11" applyFont="1" applyBorder="1" applyAlignment="1">
      <alignment horizontal="center"/>
    </xf>
    <xf numFmtId="41" fontId="41" fillId="0" borderId="5" xfId="11" applyFont="1" applyFill="1" applyBorder="1" applyAlignment="1">
      <alignment horizontal="center" vertical="center" wrapText="1"/>
    </xf>
    <xf numFmtId="41" fontId="9" fillId="0" borderId="5" xfId="11" applyFont="1" applyBorder="1" applyAlignment="1">
      <alignment horizontal="right"/>
    </xf>
    <xf numFmtId="3" fontId="0" fillId="2" borderId="0" xfId="0" applyNumberFormat="1" applyFill="1"/>
    <xf numFmtId="0" fontId="22" fillId="3" borderId="7" xfId="0" applyFont="1" applyFill="1" applyBorder="1" applyAlignment="1">
      <alignment horizontal="center" vertical="center" wrapText="1"/>
    </xf>
    <xf numFmtId="41" fontId="66" fillId="0" borderId="5" xfId="11" applyFont="1" applyFill="1" applyBorder="1" applyAlignment="1">
      <alignment horizontal="left" vertical="center" wrapText="1"/>
    </xf>
    <xf numFmtId="0" fontId="9" fillId="2" borderId="0" xfId="3" applyFont="1" applyFill="1" applyBorder="1" applyAlignment="1" applyProtection="1">
      <alignment horizontal="left" vertical="center" wrapText="1"/>
    </xf>
    <xf numFmtId="4" fontId="9" fillId="0" borderId="10" xfId="0" applyNumberFormat="1" applyFont="1" applyBorder="1" applyAlignment="1">
      <alignment horizontal="center" vertical="center" wrapText="1"/>
    </xf>
    <xf numFmtId="3" fontId="41" fillId="0" borderId="5" xfId="0" applyNumberFormat="1" applyFont="1" applyBorder="1" applyAlignment="1">
      <alignment horizontal="center" vertical="center"/>
    </xf>
    <xf numFmtId="41" fontId="35" fillId="0" borderId="5" xfId="11" applyFont="1" applyBorder="1" applyAlignment="1">
      <alignment horizontal="right"/>
    </xf>
    <xf numFmtId="41" fontId="35" fillId="0" borderId="5" xfId="11" applyFont="1" applyBorder="1" applyAlignment="1">
      <alignment horizontal="right" vertical="center"/>
    </xf>
    <xf numFmtId="0" fontId="46" fillId="6" borderId="5" xfId="7" applyFont="1" applyFill="1" applyBorder="1" applyAlignment="1">
      <alignment horizontal="left" vertical="center" wrapText="1" indent="1"/>
    </xf>
    <xf numFmtId="0" fontId="2" fillId="0" borderId="0" xfId="0" applyFont="1"/>
    <xf numFmtId="0" fontId="9" fillId="0" borderId="5" xfId="0" applyFont="1" applyBorder="1" applyAlignment="1">
      <alignment horizontal="left" vertical="center" wrapText="1" indent="3"/>
    </xf>
    <xf numFmtId="41" fontId="9" fillId="0" borderId="5" xfId="1" applyFont="1" applyBorder="1" applyAlignment="1">
      <alignment vertical="center"/>
    </xf>
    <xf numFmtId="0" fontId="35" fillId="0" borderId="5" xfId="0" applyFont="1" applyBorder="1" applyAlignment="1">
      <alignment vertical="center" wrapText="1"/>
    </xf>
    <xf numFmtId="41" fontId="35" fillId="0" borderId="5" xfId="1" applyFont="1" applyBorder="1" applyAlignment="1">
      <alignment vertical="center"/>
    </xf>
    <xf numFmtId="0" fontId="4" fillId="3" borderId="0" xfId="0" applyFont="1" applyFill="1" applyAlignment="1">
      <alignment vertical="center"/>
    </xf>
    <xf numFmtId="0" fontId="4" fillId="3" borderId="0" xfId="0" applyFont="1" applyFill="1" applyAlignment="1">
      <alignment horizontal="center" vertical="center"/>
    </xf>
    <xf numFmtId="0" fontId="6" fillId="0" borderId="0" xfId="0" applyFont="1" applyAlignment="1">
      <alignment vertical="center"/>
    </xf>
    <xf numFmtId="0" fontId="16" fillId="0" borderId="0" xfId="0" applyFont="1" applyAlignment="1">
      <alignment vertical="center"/>
    </xf>
    <xf numFmtId="0" fontId="32" fillId="0" borderId="0" xfId="0" applyFont="1" applyAlignment="1">
      <alignment vertical="center"/>
    </xf>
    <xf numFmtId="0" fontId="34" fillId="3" borderId="5" xfId="0" applyFont="1" applyFill="1" applyBorder="1" applyAlignment="1">
      <alignment horizontal="center" vertical="center" wrapText="1"/>
    </xf>
    <xf numFmtId="0" fontId="22" fillId="3" borderId="5" xfId="0" applyFont="1" applyFill="1" applyBorder="1" applyAlignment="1">
      <alignment vertical="center"/>
    </xf>
    <xf numFmtId="41" fontId="34" fillId="3" borderId="5" xfId="1" applyFont="1" applyFill="1" applyBorder="1" applyAlignment="1">
      <alignment vertical="center"/>
    </xf>
    <xf numFmtId="0" fontId="9" fillId="0" borderId="5" xfId="0" applyFont="1" applyBorder="1" applyAlignment="1">
      <alignment horizontal="left" vertical="center" indent="3"/>
    </xf>
    <xf numFmtId="41" fontId="9" fillId="6" borderId="5" xfId="1" applyFont="1" applyFill="1" applyBorder="1" applyAlignment="1">
      <alignment vertical="center"/>
    </xf>
    <xf numFmtId="0" fontId="34" fillId="3" borderId="5" xfId="0" applyFont="1" applyFill="1" applyBorder="1" applyAlignment="1">
      <alignment vertical="center"/>
    </xf>
    <xf numFmtId="41" fontId="22" fillId="3" borderId="5" xfId="1" applyFont="1" applyFill="1" applyBorder="1" applyAlignment="1">
      <alignment horizontal="center" vertical="center"/>
    </xf>
    <xf numFmtId="10" fontId="35" fillId="0" borderId="5" xfId="10" applyNumberFormat="1" applyFont="1" applyBorder="1" applyAlignment="1">
      <alignment vertical="center"/>
    </xf>
    <xf numFmtId="9" fontId="0" fillId="0" borderId="0" xfId="2" applyFont="1" applyAlignment="1">
      <alignment vertical="center"/>
    </xf>
    <xf numFmtId="0" fontId="18" fillId="0" borderId="0" xfId="8" applyFont="1" applyAlignment="1">
      <alignment vertical="center"/>
    </xf>
    <xf numFmtId="41" fontId="0" fillId="0" borderId="0" xfId="0" applyNumberFormat="1" applyAlignment="1">
      <alignment vertical="center"/>
    </xf>
    <xf numFmtId="10" fontId="0" fillId="0" borderId="0" xfId="10" applyNumberFormat="1" applyFont="1" applyAlignment="1">
      <alignment vertical="center"/>
    </xf>
    <xf numFmtId="0" fontId="9" fillId="5" borderId="5" xfId="0" applyFont="1" applyFill="1" applyBorder="1" applyAlignment="1">
      <alignment vertical="center" wrapText="1"/>
    </xf>
    <xf numFmtId="0" fontId="0" fillId="11" borderId="5" xfId="0" applyFill="1" applyBorder="1" applyAlignment="1">
      <alignment horizontal="center"/>
    </xf>
    <xf numFmtId="10" fontId="9" fillId="0" borderId="7" xfId="0" applyNumberFormat="1" applyFont="1" applyBorder="1" applyAlignment="1">
      <alignment horizontal="right" vertical="center"/>
    </xf>
    <xf numFmtId="10" fontId="25" fillId="0" borderId="0" xfId="10" applyNumberFormat="1" applyFont="1" applyFill="1" applyBorder="1" applyAlignment="1">
      <alignment vertical="center" wrapText="1"/>
    </xf>
    <xf numFmtId="0" fontId="33" fillId="0" borderId="0" xfId="7" applyFont="1" applyAlignment="1">
      <alignment horizontal="left" wrapText="1"/>
    </xf>
    <xf numFmtId="0" fontId="20" fillId="0" borderId="0" xfId="7" applyFont="1" applyAlignment="1">
      <alignment horizontal="center" vertical="center" wrapText="1"/>
    </xf>
    <xf numFmtId="0" fontId="4" fillId="3" borderId="0" xfId="0" applyFont="1" applyFill="1" applyAlignment="1">
      <alignment wrapText="1"/>
    </xf>
    <xf numFmtId="0" fontId="4" fillId="3" borderId="0" xfId="0" applyFont="1" applyFill="1" applyAlignment="1">
      <alignment horizontal="center" wrapText="1"/>
    </xf>
    <xf numFmtId="0" fontId="15" fillId="0" borderId="0" xfId="7" applyAlignment="1">
      <alignment horizontal="center" vertical="center" wrapText="1"/>
    </xf>
    <xf numFmtId="0" fontId="0" fillId="0" borderId="0" xfId="0" applyAlignment="1">
      <alignment wrapText="1"/>
    </xf>
    <xf numFmtId="0" fontId="16" fillId="0" borderId="0" xfId="7" applyFont="1" applyAlignment="1">
      <alignment horizontal="center" vertical="center" wrapText="1"/>
    </xf>
    <xf numFmtId="0" fontId="4" fillId="0" borderId="0" xfId="8" applyFont="1" applyAlignment="1">
      <alignment wrapText="1"/>
    </xf>
    <xf numFmtId="0" fontId="17" fillId="0" borderId="0" xfId="8" applyFont="1" applyAlignment="1">
      <alignment vertical="center" wrapText="1"/>
    </xf>
    <xf numFmtId="0" fontId="16" fillId="0" borderId="0" xfId="7" applyFont="1" applyAlignment="1">
      <alignment vertical="center" wrapText="1"/>
    </xf>
    <xf numFmtId="0" fontId="18" fillId="0" borderId="0" xfId="7" applyFont="1" applyAlignment="1">
      <alignment horizontal="center" vertical="center" wrapText="1"/>
    </xf>
    <xf numFmtId="0" fontId="20" fillId="0" borderId="0" xfId="7" applyFont="1" applyAlignment="1">
      <alignment vertical="center" wrapText="1"/>
    </xf>
    <xf numFmtId="0" fontId="9" fillId="0" borderId="0" xfId="0" applyFont="1" applyAlignment="1">
      <alignment horizontal="right" vertical="center" wrapText="1"/>
    </xf>
    <xf numFmtId="3" fontId="9" fillId="0" borderId="5"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166" fontId="9" fillId="0" borderId="5" xfId="0" applyNumberFormat="1" applyFont="1" applyBorder="1" applyAlignment="1">
      <alignment horizontal="center" vertical="center" wrapText="1"/>
    </xf>
    <xf numFmtId="3" fontId="20" fillId="0" borderId="0" xfId="7" applyNumberFormat="1" applyFont="1" applyAlignment="1">
      <alignment vertical="center" wrapText="1"/>
    </xf>
    <xf numFmtId="9" fontId="25" fillId="0" borderId="0" xfId="10" applyFont="1" applyFill="1" applyAlignment="1">
      <alignment vertical="center" wrapText="1"/>
    </xf>
    <xf numFmtId="165" fontId="9" fillId="0" borderId="5" xfId="0" applyNumberFormat="1" applyFont="1" applyBorder="1" applyAlignment="1">
      <alignment horizontal="center" vertical="center" wrapText="1"/>
    </xf>
    <xf numFmtId="17" fontId="21" fillId="0" borderId="0" xfId="7" quotePrefix="1" applyNumberFormat="1" applyFont="1" applyAlignment="1">
      <alignment vertical="center" wrapText="1"/>
    </xf>
    <xf numFmtId="9" fontId="33" fillId="6" borderId="21" xfId="2" applyFont="1" applyFill="1" applyBorder="1" applyAlignment="1">
      <alignment horizontal="center" vertical="center" wrapText="1"/>
    </xf>
    <xf numFmtId="0" fontId="61" fillId="3" borderId="5" xfId="7" applyFont="1" applyFill="1" applyBorder="1" applyAlignment="1">
      <alignment horizontal="center" vertical="center" wrapText="1"/>
    </xf>
    <xf numFmtId="0" fontId="33" fillId="0" borderId="0" xfId="7" applyFont="1" applyAlignment="1">
      <alignment horizontal="center" vertical="center" wrapText="1"/>
    </xf>
    <xf numFmtId="0" fontId="60" fillId="9" borderId="5" xfId="0" applyFont="1" applyFill="1" applyBorder="1" applyAlignment="1">
      <alignment horizontal="center" vertical="center"/>
    </xf>
    <xf numFmtId="0" fontId="18" fillId="0" borderId="0" xfId="7" applyFont="1" applyAlignment="1">
      <alignment vertical="center" wrapText="1"/>
    </xf>
    <xf numFmtId="0" fontId="21" fillId="3" borderId="5" xfId="7" applyFont="1" applyFill="1" applyBorder="1" applyAlignment="1">
      <alignment horizontal="center" vertical="center" wrapText="1"/>
    </xf>
    <xf numFmtId="3" fontId="0" fillId="0" borderId="0" xfId="0" applyNumberFormat="1"/>
    <xf numFmtId="3" fontId="2" fillId="0" borderId="0" xfId="0" applyNumberFormat="1" applyFont="1"/>
    <xf numFmtId="167" fontId="0" fillId="0" borderId="0" xfId="0" applyNumberFormat="1"/>
    <xf numFmtId="0" fontId="3" fillId="2" borderId="3" xfId="3" applyFill="1" applyBorder="1" applyAlignment="1" applyProtection="1">
      <alignment vertical="center"/>
    </xf>
    <xf numFmtId="0" fontId="21" fillId="3" borderId="5" xfId="7" applyFont="1" applyFill="1" applyBorder="1" applyAlignment="1">
      <alignment horizontal="center" vertical="center"/>
    </xf>
    <xf numFmtId="3" fontId="18" fillId="0" borderId="5" xfId="0" applyNumberFormat="1" applyFont="1" applyBorder="1" applyAlignment="1">
      <alignment horizontal="right" vertical="center"/>
    </xf>
    <xf numFmtId="3" fontId="18" fillId="0" borderId="5" xfId="0" applyNumberFormat="1" applyFont="1" applyBorder="1" applyAlignment="1">
      <alignment vertical="center"/>
    </xf>
    <xf numFmtId="0" fontId="18" fillId="3" borderId="5" xfId="7" applyFont="1" applyFill="1" applyBorder="1" applyAlignment="1">
      <alignment vertical="center"/>
    </xf>
    <xf numFmtId="0" fontId="18" fillId="0" borderId="5" xfId="7" applyFont="1" applyBorder="1" applyAlignment="1">
      <alignment horizontal="left" vertical="center"/>
    </xf>
    <xf numFmtId="10" fontId="18" fillId="0" borderId="5" xfId="9" applyNumberFormat="1" applyFont="1" applyBorder="1" applyAlignment="1">
      <alignment horizontal="right" vertical="center"/>
    </xf>
    <xf numFmtId="0" fontId="18" fillId="4" borderId="5" xfId="7" applyFont="1" applyFill="1" applyBorder="1" applyAlignment="1">
      <alignment horizontal="left" vertical="center"/>
    </xf>
    <xf numFmtId="10" fontId="18" fillId="4" borderId="5" xfId="9" applyNumberFormat="1" applyFont="1" applyFill="1" applyBorder="1" applyAlignment="1">
      <alignment horizontal="right" vertical="center"/>
    </xf>
    <xf numFmtId="10" fontId="18" fillId="0" borderId="5" xfId="9" applyNumberFormat="1" applyFont="1" applyFill="1" applyBorder="1" applyAlignment="1">
      <alignment horizontal="right" vertical="center"/>
    </xf>
    <xf numFmtId="10" fontId="18" fillId="0" borderId="5" xfId="10" applyNumberFormat="1" applyFont="1" applyBorder="1" applyAlignment="1">
      <alignment horizontal="right" vertical="center"/>
    </xf>
    <xf numFmtId="10" fontId="18" fillId="0" borderId="5" xfId="10" applyNumberFormat="1" applyFont="1" applyFill="1" applyBorder="1" applyAlignment="1">
      <alignment horizontal="right" vertical="center"/>
    </xf>
    <xf numFmtId="10" fontId="18" fillId="0" borderId="5" xfId="10" applyNumberFormat="1" applyFont="1" applyBorder="1" applyAlignment="1">
      <alignment horizontal="right" vertical="center" wrapText="1"/>
    </xf>
    <xf numFmtId="10" fontId="18" fillId="0" borderId="5" xfId="9" applyNumberFormat="1" applyFont="1" applyBorder="1" applyAlignment="1">
      <alignment vertical="center"/>
    </xf>
    <xf numFmtId="10" fontId="18" fillId="0" borderId="5" xfId="9" applyNumberFormat="1" applyFont="1" applyFill="1" applyBorder="1" applyAlignment="1">
      <alignment vertical="center"/>
    </xf>
    <xf numFmtId="10" fontId="18" fillId="0" borderId="0" xfId="10" applyNumberFormat="1" applyFont="1" applyFill="1" applyAlignment="1">
      <alignment vertical="center"/>
    </xf>
    <xf numFmtId="10" fontId="18" fillId="0" borderId="0" xfId="9" applyNumberFormat="1" applyFont="1" applyAlignment="1">
      <alignment vertical="center"/>
    </xf>
    <xf numFmtId="3" fontId="18" fillId="0" borderId="0" xfId="7" applyNumberFormat="1" applyFont="1" applyAlignment="1">
      <alignment vertical="center"/>
    </xf>
    <xf numFmtId="10" fontId="18" fillId="0" borderId="0" xfId="7" applyNumberFormat="1" applyFont="1" applyAlignment="1">
      <alignment vertical="center"/>
    </xf>
    <xf numFmtId="0" fontId="18" fillId="0" borderId="6" xfId="7" applyFont="1" applyBorder="1" applyAlignment="1">
      <alignment vertical="center" wrapText="1"/>
    </xf>
    <xf numFmtId="10" fontId="10" fillId="0" borderId="6" xfId="10" applyNumberFormat="1" applyFont="1" applyFill="1" applyBorder="1" applyAlignment="1">
      <alignment vertical="center" wrapText="1"/>
    </xf>
    <xf numFmtId="0" fontId="9" fillId="5" borderId="0" xfId="0" applyFont="1" applyFill="1" applyAlignment="1">
      <alignment vertical="center" wrapText="1"/>
    </xf>
    <xf numFmtId="3" fontId="9" fillId="5" borderId="0" xfId="0" applyNumberFormat="1" applyFont="1" applyFill="1" applyAlignment="1">
      <alignment vertical="center" wrapText="1"/>
    </xf>
    <xf numFmtId="41" fontId="9" fillId="5" borderId="0" xfId="0" applyNumberFormat="1" applyFont="1" applyFill="1" applyAlignment="1">
      <alignment vertical="center" wrapText="1"/>
    </xf>
    <xf numFmtId="0" fontId="13" fillId="5" borderId="0" xfId="0" applyFont="1" applyFill="1" applyAlignment="1">
      <alignment vertical="center"/>
    </xf>
    <xf numFmtId="0" fontId="18" fillId="6" borderId="5" xfId="7" applyFont="1" applyFill="1" applyBorder="1" applyAlignment="1">
      <alignment horizontal="center" vertical="center"/>
    </xf>
    <xf numFmtId="0" fontId="18" fillId="6" borderId="5" xfId="7" applyFont="1" applyFill="1" applyBorder="1" applyAlignment="1">
      <alignment horizontal="left" vertical="center"/>
    </xf>
    <xf numFmtId="0" fontId="18" fillId="0" borderId="5" xfId="7" applyFont="1" applyBorder="1" applyAlignment="1">
      <alignment horizontal="center" vertical="center"/>
    </xf>
    <xf numFmtId="0" fontId="9" fillId="0" borderId="0" xfId="0" applyFont="1" applyAlignment="1">
      <alignment vertical="center" wrapText="1"/>
    </xf>
    <xf numFmtId="3" fontId="9" fillId="2" borderId="5" xfId="0" applyNumberFormat="1" applyFont="1" applyFill="1" applyBorder="1" applyAlignment="1">
      <alignment vertical="center"/>
    </xf>
    <xf numFmtId="3" fontId="9" fillId="0" borderId="5" xfId="0" applyNumberFormat="1" applyFont="1" applyBorder="1" applyAlignment="1">
      <alignment horizontal="right" vertical="center"/>
    </xf>
    <xf numFmtId="168" fontId="0" fillId="0" borderId="0" xfId="0" applyNumberFormat="1"/>
    <xf numFmtId="0" fontId="68" fillId="2" borderId="0" xfId="0" applyFont="1" applyFill="1"/>
    <xf numFmtId="0" fontId="68" fillId="3" borderId="0" xfId="0" applyFont="1" applyFill="1"/>
    <xf numFmtId="0" fontId="70" fillId="2" borderId="0" xfId="0" applyFont="1" applyFill="1" applyAlignment="1">
      <alignment horizontal="left" wrapText="1"/>
    </xf>
    <xf numFmtId="0" fontId="69" fillId="2" borderId="0" xfId="0" applyFont="1" applyFill="1" applyAlignment="1">
      <alignment horizontal="center"/>
    </xf>
    <xf numFmtId="0" fontId="9" fillId="2" borderId="0" xfId="3" applyFont="1" applyFill="1" applyBorder="1" applyAlignment="1" applyProtection="1">
      <alignment horizontal="left" vertical="center" wrapText="1"/>
    </xf>
    <xf numFmtId="0" fontId="9" fillId="2" borderId="0" xfId="3" applyFont="1" applyFill="1" applyBorder="1" applyAlignment="1" applyProtection="1">
      <alignment horizontal="left" vertical="center"/>
    </xf>
    <xf numFmtId="0" fontId="65" fillId="0" borderId="6" xfId="0" applyFont="1" applyBorder="1" applyAlignment="1">
      <alignment horizontal="center" wrapText="1"/>
    </xf>
    <xf numFmtId="0" fontId="65" fillId="0" borderId="0" xfId="0" applyFont="1" applyAlignment="1">
      <alignment horizontal="center" wrapText="1"/>
    </xf>
    <xf numFmtId="14" fontId="21" fillId="3" borderId="8" xfId="7" quotePrefix="1" applyNumberFormat="1" applyFont="1" applyFill="1" applyBorder="1" applyAlignment="1">
      <alignment horizontal="center" vertical="center" wrapText="1"/>
    </xf>
    <xf numFmtId="14" fontId="21" fillId="3" borderId="24" xfId="7" quotePrefix="1" applyNumberFormat="1" applyFont="1" applyFill="1" applyBorder="1" applyAlignment="1">
      <alignment horizontal="center" vertical="center" wrapText="1"/>
    </xf>
    <xf numFmtId="14" fontId="21" fillId="3" borderId="9" xfId="7" quotePrefix="1" applyNumberFormat="1" applyFont="1" applyFill="1" applyBorder="1" applyAlignment="1">
      <alignment horizontal="center" vertical="center" wrapText="1"/>
    </xf>
    <xf numFmtId="0" fontId="18" fillId="0" borderId="30" xfId="7" applyFont="1" applyBorder="1" applyAlignment="1">
      <alignment horizontal="center" vertical="center" wrapText="1"/>
    </xf>
    <xf numFmtId="17" fontId="21" fillId="3" borderId="8" xfId="7" quotePrefix="1" applyNumberFormat="1" applyFont="1" applyFill="1" applyBorder="1" applyAlignment="1">
      <alignment horizontal="center" vertical="center" wrapText="1"/>
    </xf>
    <xf numFmtId="17" fontId="21" fillId="3" borderId="9" xfId="7" quotePrefix="1" applyNumberFormat="1" applyFont="1" applyFill="1" applyBorder="1" applyAlignment="1">
      <alignment horizontal="center" vertical="center" wrapText="1"/>
    </xf>
    <xf numFmtId="17" fontId="21" fillId="3" borderId="27" xfId="7" quotePrefix="1" applyNumberFormat="1" applyFont="1" applyFill="1" applyBorder="1" applyAlignment="1">
      <alignment horizontal="center" vertical="center" wrapText="1"/>
    </xf>
    <xf numFmtId="17" fontId="21" fillId="3" borderId="4" xfId="7" quotePrefix="1" applyNumberFormat="1" applyFont="1" applyFill="1" applyBorder="1" applyAlignment="1">
      <alignment horizontal="center" vertical="center" wrapText="1"/>
    </xf>
    <xf numFmtId="0" fontId="21" fillId="3" borderId="8" xfId="0" quotePrefix="1" applyFont="1" applyFill="1" applyBorder="1" applyAlignment="1">
      <alignment horizontal="center" wrapText="1"/>
    </xf>
    <xf numFmtId="0" fontId="22" fillId="3" borderId="24" xfId="0" applyFont="1" applyFill="1" applyBorder="1" applyAlignment="1">
      <alignment horizontal="center" wrapText="1"/>
    </xf>
    <xf numFmtId="0" fontId="22" fillId="3" borderId="8" xfId="0" applyFont="1" applyFill="1" applyBorder="1" applyAlignment="1">
      <alignment horizontal="center" wrapText="1"/>
    </xf>
    <xf numFmtId="0" fontId="22" fillId="3" borderId="18" xfId="0" applyFont="1" applyFill="1" applyBorder="1" applyAlignment="1">
      <alignment horizontal="center" wrapText="1"/>
    </xf>
    <xf numFmtId="0" fontId="33" fillId="6" borderId="19" xfId="0" applyFont="1" applyFill="1" applyBorder="1" applyAlignment="1">
      <alignment horizontal="center" wrapText="1"/>
    </xf>
    <xf numFmtId="0" fontId="33" fillId="6" borderId="20" xfId="0" applyFont="1" applyFill="1" applyBorder="1" applyAlignment="1">
      <alignment horizontal="center" wrapText="1"/>
    </xf>
    <xf numFmtId="0" fontId="22" fillId="3" borderId="19" xfId="0" applyFont="1" applyFill="1" applyBorder="1" applyAlignment="1">
      <alignment horizontal="center" vertical="center" wrapText="1"/>
    </xf>
    <xf numFmtId="0" fontId="22" fillId="3" borderId="20" xfId="0" applyFont="1" applyFill="1" applyBorder="1" applyAlignment="1">
      <alignment horizontal="center" vertical="center" wrapText="1"/>
    </xf>
    <xf numFmtId="0" fontId="22" fillId="3" borderId="10" xfId="0" applyFont="1" applyFill="1" applyBorder="1" applyAlignment="1">
      <alignment horizontal="center" vertical="center" wrapText="1"/>
    </xf>
    <xf numFmtId="0" fontId="22" fillId="3" borderId="24" xfId="0" applyFont="1" applyFill="1" applyBorder="1" applyAlignment="1">
      <alignment horizontal="center" vertical="center" wrapText="1"/>
    </xf>
    <xf numFmtId="0" fontId="22" fillId="3" borderId="18" xfId="0" applyFont="1" applyFill="1" applyBorder="1" applyAlignment="1">
      <alignment horizontal="center" vertical="center" wrapText="1"/>
    </xf>
    <xf numFmtId="0" fontId="22" fillId="3" borderId="8" xfId="0" applyFont="1" applyFill="1" applyBorder="1" applyAlignment="1">
      <alignment horizontal="center" vertical="center" wrapText="1"/>
    </xf>
    <xf numFmtId="17" fontId="21" fillId="3" borderId="6" xfId="7" quotePrefix="1" applyNumberFormat="1" applyFont="1" applyFill="1" applyBorder="1" applyAlignment="1">
      <alignment horizontal="center" vertical="center" wrapText="1"/>
    </xf>
    <xf numFmtId="17" fontId="21" fillId="3" borderId="0" xfId="7" quotePrefix="1" applyNumberFormat="1" applyFont="1" applyFill="1" applyAlignment="1">
      <alignment horizontal="center" vertical="center" wrapText="1"/>
    </xf>
    <xf numFmtId="0" fontId="67" fillId="0" borderId="0" xfId="0" applyFont="1" applyAlignment="1">
      <alignment horizontal="left" vertical="center" wrapText="1"/>
    </xf>
    <xf numFmtId="9" fontId="22" fillId="3" borderId="21" xfId="2" applyFont="1" applyFill="1" applyBorder="1" applyAlignment="1">
      <alignment horizontal="center" vertical="center" wrapText="1"/>
    </xf>
    <xf numFmtId="9" fontId="22" fillId="3" borderId="22" xfId="2" applyFont="1" applyFill="1" applyBorder="1" applyAlignment="1">
      <alignment horizontal="center" vertical="center" wrapText="1"/>
    </xf>
    <xf numFmtId="0" fontId="22" fillId="3" borderId="21"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33" fillId="6" borderId="5" xfId="0" applyFont="1" applyFill="1" applyBorder="1" applyAlignment="1">
      <alignment horizontal="center" wrapText="1"/>
    </xf>
    <xf numFmtId="0" fontId="22" fillId="3" borderId="25" xfId="0" applyFont="1" applyFill="1" applyBorder="1" applyAlignment="1">
      <alignment horizontal="center" vertical="center" wrapText="1"/>
    </xf>
    <xf numFmtId="0" fontId="22" fillId="3" borderId="9" xfId="0" applyFont="1" applyFill="1" applyBorder="1" applyAlignment="1">
      <alignment horizontal="center" vertical="center" wrapText="1"/>
    </xf>
    <xf numFmtId="0" fontId="20" fillId="0" borderId="6" xfId="7" applyFont="1" applyBorder="1" applyAlignment="1">
      <alignment horizontal="center" vertical="center" wrapText="1"/>
    </xf>
    <xf numFmtId="0" fontId="20" fillId="0" borderId="0" xfId="7" applyFont="1" applyAlignment="1">
      <alignment horizontal="center" vertical="center" wrapText="1"/>
    </xf>
    <xf numFmtId="0" fontId="21" fillId="3" borderId="5" xfId="0" quotePrefix="1" applyFont="1" applyFill="1" applyBorder="1" applyAlignment="1">
      <alignment horizontal="center" vertical="center"/>
    </xf>
    <xf numFmtId="0" fontId="22" fillId="3" borderId="5" xfId="0" applyFont="1" applyFill="1" applyBorder="1" applyAlignment="1">
      <alignment horizontal="center" vertical="center"/>
    </xf>
    <xf numFmtId="0" fontId="53" fillId="3" borderId="16" xfId="0" applyFont="1" applyFill="1" applyBorder="1" applyAlignment="1">
      <alignment horizontal="center" vertical="center"/>
    </xf>
    <xf numFmtId="0" fontId="53" fillId="3" borderId="17" xfId="0" applyFont="1" applyFill="1" applyBorder="1" applyAlignment="1">
      <alignment horizontal="center" vertical="center"/>
    </xf>
    <xf numFmtId="0" fontId="53" fillId="3" borderId="13" xfId="0" applyFont="1" applyFill="1" applyBorder="1" applyAlignment="1">
      <alignment horizontal="center" vertical="center"/>
    </xf>
    <xf numFmtId="0" fontId="53" fillId="3" borderId="12" xfId="0" applyFont="1" applyFill="1" applyBorder="1" applyAlignment="1">
      <alignment horizontal="center" vertical="center"/>
    </xf>
    <xf numFmtId="0" fontId="53" fillId="3" borderId="11" xfId="0" applyFont="1" applyFill="1" applyBorder="1" applyAlignment="1">
      <alignment horizontal="center" vertical="center"/>
    </xf>
    <xf numFmtId="0" fontId="33" fillId="0" borderId="0" xfId="7" applyFont="1" applyAlignment="1">
      <alignment wrapText="1"/>
    </xf>
    <xf numFmtId="0" fontId="33" fillId="0" borderId="4" xfId="7" applyFont="1" applyBorder="1" applyAlignment="1">
      <alignment wrapText="1"/>
    </xf>
    <xf numFmtId="17" fontId="21" fillId="3" borderId="28" xfId="7" quotePrefix="1" applyNumberFormat="1" applyFont="1" applyFill="1" applyBorder="1" applyAlignment="1">
      <alignment horizontal="center" vertical="center" wrapText="1"/>
    </xf>
    <xf numFmtId="17" fontId="21" fillId="3" borderId="29" xfId="7" quotePrefix="1" applyNumberFormat="1" applyFont="1" applyFill="1" applyBorder="1" applyAlignment="1">
      <alignment horizontal="center" vertical="center" wrapText="1"/>
    </xf>
  </cellXfs>
  <cellStyles count="12">
    <cellStyle name="00 Titular" xfId="5" xr:uid="{00000000-0005-0000-0000-000000000000}"/>
    <cellStyle name="Hipervínculo" xfId="3" builtinId="8"/>
    <cellStyle name="Millares [0]" xfId="1" builtinId="6"/>
    <cellStyle name="Millares [0] 2" xfId="11" xr:uid="{00000000-0005-0000-0000-000003000000}"/>
    <cellStyle name="Normal" xfId="0" builtinId="0"/>
    <cellStyle name="Normal - Style1 4" xfId="4" xr:uid="{00000000-0005-0000-0000-000005000000}"/>
    <cellStyle name="Normal 123 2 2_Índice tablas 2T" xfId="6" xr:uid="{00000000-0005-0000-0000-000006000000}"/>
    <cellStyle name="Normal 2 2 10" xfId="7" xr:uid="{00000000-0005-0000-0000-000007000000}"/>
    <cellStyle name="Normal 2 4 2" xfId="8" xr:uid="{00000000-0005-0000-0000-000008000000}"/>
    <cellStyle name="Percent" xfId="10" xr:uid="{00000000-0005-0000-0000-000009000000}"/>
    <cellStyle name="Porcentaje" xfId="2" builtinId="5"/>
    <cellStyle name="Porcentaje 13 2" xfId="9"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1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1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2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hyperlink" Target="#Indice!A1"/></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97011" cy="1464129"/>
    <xdr:pic>
      <xdr:nvPicPr>
        <xdr:cNvPr id="2" name="Imagen 1">
          <a:extLst>
            <a:ext uri="{FF2B5EF4-FFF2-40B4-BE49-F238E27FC236}">
              <a16:creationId xmlns:a16="http://schemas.microsoft.com/office/drawing/2014/main" id="{94D39BA7-8EAE-48F0-B673-48145D9B20B3}"/>
            </a:ext>
          </a:extLst>
        </xdr:cNvPr>
        <xdr:cNvPicPr>
          <a:picLocks noChangeAspect="1"/>
        </xdr:cNvPicPr>
      </xdr:nvPicPr>
      <xdr:blipFill>
        <a:blip xmlns:r="http://schemas.openxmlformats.org/officeDocument/2006/relationships" r:embed="rId1"/>
        <a:stretch>
          <a:fillRect/>
        </a:stretch>
      </xdr:blipFill>
      <xdr:spPr>
        <a:xfrm>
          <a:off x="0" y="0"/>
          <a:ext cx="3297011" cy="1464129"/>
        </a:xfrm>
        <a:prstGeom prst="rect">
          <a:avLst/>
        </a:prstGeom>
      </xdr:spPr>
    </xdr:pic>
    <xdr:clientData/>
  </xdr:oneCellAnchor>
  <xdr:oneCellAnchor>
    <xdr:from>
      <xdr:col>0</xdr:col>
      <xdr:colOff>0</xdr:colOff>
      <xdr:row>7</xdr:row>
      <xdr:rowOff>114300</xdr:rowOff>
    </xdr:from>
    <xdr:ext cx="1551214" cy="2309132"/>
    <xdr:pic>
      <xdr:nvPicPr>
        <xdr:cNvPr id="3" name="Imagen 2">
          <a:extLst>
            <a:ext uri="{FF2B5EF4-FFF2-40B4-BE49-F238E27FC236}">
              <a16:creationId xmlns:a16="http://schemas.microsoft.com/office/drawing/2014/main" id="{F3FB5651-BC89-449A-AC8D-09BEA39984D9}"/>
            </a:ext>
            <a:ext uri="{147F2762-F138-4A5C-976F-8EAC2B608ADB}">
              <a16:predDERef xmlns:a16="http://schemas.microsoft.com/office/drawing/2014/main" pred="{BDC69AB4-8574-FCF2-AA6D-3C8B234575C2}"/>
            </a:ext>
          </a:extLst>
        </xdr:cNvPr>
        <xdr:cNvPicPr>
          <a:picLocks noChangeAspect="1"/>
        </xdr:cNvPicPr>
      </xdr:nvPicPr>
      <xdr:blipFill>
        <a:blip xmlns:r="http://schemas.openxmlformats.org/officeDocument/2006/relationships" r:embed="rId2"/>
        <a:stretch>
          <a:fillRect/>
        </a:stretch>
      </xdr:blipFill>
      <xdr:spPr>
        <a:xfrm>
          <a:off x="0" y="1394460"/>
          <a:ext cx="1551214" cy="2309132"/>
        </a:xfrm>
        <a:prstGeom prst="rect">
          <a:avLst/>
        </a:prstGeom>
      </xdr:spPr>
    </xdr:pic>
    <xdr:clientData/>
  </xdr:oneCellAnchor>
  <xdr:oneCellAnchor>
    <xdr:from>
      <xdr:col>2</xdr:col>
      <xdr:colOff>276225</xdr:colOff>
      <xdr:row>0</xdr:row>
      <xdr:rowOff>0</xdr:rowOff>
    </xdr:from>
    <xdr:ext cx="2639786" cy="1650546"/>
    <xdr:pic>
      <xdr:nvPicPr>
        <xdr:cNvPr id="4" name="Imagen 3">
          <a:extLst>
            <a:ext uri="{FF2B5EF4-FFF2-40B4-BE49-F238E27FC236}">
              <a16:creationId xmlns:a16="http://schemas.microsoft.com/office/drawing/2014/main" id="{9918F28E-7039-42FE-BD56-1417E830FB63}"/>
            </a:ext>
            <a:ext uri="{147F2762-F138-4A5C-976F-8EAC2B608ADB}">
              <a16:predDERef xmlns:a16="http://schemas.microsoft.com/office/drawing/2014/main" pred="{6C665B16-33E0-9BA3-AFA1-D3B1480B612B}"/>
            </a:ext>
          </a:extLst>
        </xdr:cNvPr>
        <xdr:cNvPicPr>
          <a:picLocks noChangeAspect="1"/>
        </xdr:cNvPicPr>
      </xdr:nvPicPr>
      <xdr:blipFill>
        <a:blip xmlns:r="http://schemas.openxmlformats.org/officeDocument/2006/relationships" r:embed="rId3"/>
        <a:stretch>
          <a:fillRect/>
        </a:stretch>
      </xdr:blipFill>
      <xdr:spPr>
        <a:xfrm>
          <a:off x="1556385" y="0"/>
          <a:ext cx="2639786" cy="1650546"/>
        </a:xfrm>
        <a:prstGeom prst="rect">
          <a:avLst/>
        </a:prstGeom>
      </xdr:spPr>
    </xdr:pic>
    <xdr:clientData/>
  </xdr:oneCellAnchor>
  <xdr:oneCellAnchor>
    <xdr:from>
      <xdr:col>19</xdr:col>
      <xdr:colOff>266700</xdr:colOff>
      <xdr:row>17</xdr:row>
      <xdr:rowOff>152400</xdr:rowOff>
    </xdr:from>
    <xdr:ext cx="1679121" cy="342900"/>
    <xdr:pic>
      <xdr:nvPicPr>
        <xdr:cNvPr id="5" name="Imagen 4">
          <a:extLst>
            <a:ext uri="{FF2B5EF4-FFF2-40B4-BE49-F238E27FC236}">
              <a16:creationId xmlns:a16="http://schemas.microsoft.com/office/drawing/2014/main" id="{63173438-89A3-4B82-B1E5-0E3B1B40B80C}"/>
            </a:ext>
            <a:ext uri="{147F2762-F138-4A5C-976F-8EAC2B608ADB}">
              <a16:predDERef xmlns:a16="http://schemas.microsoft.com/office/drawing/2014/main" pred="{FCFB19F4-FE25-0AB3-A051-A84A9C423F79}"/>
            </a:ext>
          </a:extLst>
        </xdr:cNvPr>
        <xdr:cNvPicPr>
          <a:picLocks noChangeAspect="1"/>
        </xdr:cNvPicPr>
      </xdr:nvPicPr>
      <xdr:blipFill>
        <a:blip xmlns:r="http://schemas.openxmlformats.org/officeDocument/2006/relationships" r:embed="rId4"/>
        <a:stretch>
          <a:fillRect/>
        </a:stretch>
      </xdr:blipFill>
      <xdr:spPr>
        <a:xfrm>
          <a:off x="12428220" y="3261360"/>
          <a:ext cx="1679121" cy="342900"/>
        </a:xfrm>
        <a:prstGeom prst="rect">
          <a:avLst/>
        </a:prstGeom>
      </xdr:spPr>
    </xdr:pic>
    <xdr:clientData/>
  </xdr:oneCellAnchor>
  <xdr:oneCellAnchor>
    <xdr:from>
      <xdr:col>2</xdr:col>
      <xdr:colOff>276225</xdr:colOff>
      <xdr:row>7</xdr:row>
      <xdr:rowOff>133350</xdr:rowOff>
    </xdr:from>
    <xdr:ext cx="2639786" cy="2290082"/>
    <xdr:pic>
      <xdr:nvPicPr>
        <xdr:cNvPr id="6" name="Imagen 5">
          <a:extLst>
            <a:ext uri="{FF2B5EF4-FFF2-40B4-BE49-F238E27FC236}">
              <a16:creationId xmlns:a16="http://schemas.microsoft.com/office/drawing/2014/main" id="{E0B7EF6C-26F4-4438-87DA-1461198DAF67}"/>
            </a:ext>
            <a:ext uri="{147F2762-F138-4A5C-976F-8EAC2B608ADB}">
              <a16:predDERef xmlns:a16="http://schemas.microsoft.com/office/drawing/2014/main" pred="{ED61C910-82C0-68E8-3960-62E25299FE3F}"/>
            </a:ext>
          </a:extLst>
        </xdr:cNvPr>
        <xdr:cNvPicPr>
          <a:picLocks noChangeAspect="1"/>
        </xdr:cNvPicPr>
      </xdr:nvPicPr>
      <xdr:blipFill>
        <a:blip xmlns:r="http://schemas.openxmlformats.org/officeDocument/2006/relationships" r:embed="rId5"/>
        <a:stretch>
          <a:fillRect/>
        </a:stretch>
      </xdr:blipFill>
      <xdr:spPr>
        <a:xfrm>
          <a:off x="1556385" y="1413510"/>
          <a:ext cx="2639786" cy="2290082"/>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229569</xdr:rowOff>
    </xdr:to>
    <xdr:pic>
      <xdr:nvPicPr>
        <xdr:cNvPr id="11" name="Imagen 10">
          <a:hlinkClick xmlns:r="http://schemas.openxmlformats.org/officeDocument/2006/relationships" r:id="rId1"/>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32515"/>
        </a:xfrm>
        <a:prstGeom prst="rect">
          <a:avLst/>
        </a:prstGeom>
      </xdr:spPr>
    </xdr:pic>
    <xdr:clientData/>
  </xdr:twoCellAnchor>
  <xdr:twoCellAnchor editAs="oneCell">
    <xdr:from>
      <xdr:col>0</xdr:col>
      <xdr:colOff>495433</xdr:colOff>
      <xdr:row>0</xdr:row>
      <xdr:rowOff>0</xdr:rowOff>
    </xdr:from>
    <xdr:to>
      <xdr:col>1</xdr:col>
      <xdr:colOff>465118</xdr:colOff>
      <xdr:row>1</xdr:row>
      <xdr:rowOff>230860</xdr:rowOff>
    </xdr:to>
    <xdr:pic>
      <xdr:nvPicPr>
        <xdr:cNvPr id="12" name="Imagen 11">
          <a:extLst>
            <a:ext uri="{FF2B5EF4-FFF2-40B4-BE49-F238E27FC236}">
              <a16:creationId xmlns:a16="http://schemas.microsoft.com/office/drawing/2014/main" id="{00000000-0008-0000-0900-00000C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86101" cy="483330"/>
        </a:xfrm>
        <a:prstGeom prst="rect">
          <a:avLst/>
        </a:prstGeom>
      </xdr:spPr>
    </xdr:pic>
    <xdr:clientData/>
  </xdr:twoCellAnchor>
  <xdr:twoCellAnchor editAs="oneCell">
    <xdr:from>
      <xdr:col>1</xdr:col>
      <xdr:colOff>458490</xdr:colOff>
      <xdr:row>0</xdr:row>
      <xdr:rowOff>54419</xdr:rowOff>
    </xdr:from>
    <xdr:to>
      <xdr:col>1</xdr:col>
      <xdr:colOff>1796920</xdr:colOff>
      <xdr:row>1</xdr:row>
      <xdr:rowOff>176442</xdr:rowOff>
    </xdr:to>
    <xdr:pic>
      <xdr:nvPicPr>
        <xdr:cNvPr id="13" name="Imagen 12">
          <a:extLst>
            <a:ext uri="{FF2B5EF4-FFF2-40B4-BE49-F238E27FC236}">
              <a16:creationId xmlns:a16="http://schemas.microsoft.com/office/drawing/2014/main" id="{00000000-0008-0000-0900-00000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74906" y="54419"/>
          <a:ext cx="1338430" cy="3744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229569</xdr:rowOff>
    </xdr:to>
    <xdr:pic>
      <xdr:nvPicPr>
        <xdr:cNvPr id="15" name="Imagen 14">
          <a:hlinkClick xmlns:r="http://schemas.openxmlformats.org/officeDocument/2006/relationships" r:id="rId1"/>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41983"/>
        </a:xfrm>
        <a:prstGeom prst="rect">
          <a:avLst/>
        </a:prstGeom>
      </xdr:spPr>
    </xdr:pic>
    <xdr:clientData/>
  </xdr:twoCellAnchor>
  <xdr:twoCellAnchor editAs="oneCell">
    <xdr:from>
      <xdr:col>0</xdr:col>
      <xdr:colOff>495433</xdr:colOff>
      <xdr:row>0</xdr:row>
      <xdr:rowOff>0</xdr:rowOff>
    </xdr:from>
    <xdr:to>
      <xdr:col>1</xdr:col>
      <xdr:colOff>465118</xdr:colOff>
      <xdr:row>1</xdr:row>
      <xdr:rowOff>230860</xdr:rowOff>
    </xdr:to>
    <xdr:pic>
      <xdr:nvPicPr>
        <xdr:cNvPr id="16" name="Imagen 15">
          <a:extLst>
            <a:ext uri="{FF2B5EF4-FFF2-40B4-BE49-F238E27FC236}">
              <a16:creationId xmlns:a16="http://schemas.microsoft.com/office/drawing/2014/main" id="{00000000-0008-0000-0A00-000010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81654" cy="492798"/>
        </a:xfrm>
        <a:prstGeom prst="rect">
          <a:avLst/>
        </a:prstGeom>
      </xdr:spPr>
    </xdr:pic>
    <xdr:clientData/>
  </xdr:twoCellAnchor>
  <xdr:twoCellAnchor editAs="oneCell">
    <xdr:from>
      <xdr:col>1</xdr:col>
      <xdr:colOff>458490</xdr:colOff>
      <xdr:row>0</xdr:row>
      <xdr:rowOff>54419</xdr:rowOff>
    </xdr:from>
    <xdr:to>
      <xdr:col>1</xdr:col>
      <xdr:colOff>1796920</xdr:colOff>
      <xdr:row>1</xdr:row>
      <xdr:rowOff>176442</xdr:rowOff>
    </xdr:to>
    <xdr:pic>
      <xdr:nvPicPr>
        <xdr:cNvPr id="17" name="Imagen 16">
          <a:extLst>
            <a:ext uri="{FF2B5EF4-FFF2-40B4-BE49-F238E27FC236}">
              <a16:creationId xmlns:a16="http://schemas.microsoft.com/office/drawing/2014/main" id="{00000000-0008-0000-0A00-000011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70459" y="54419"/>
          <a:ext cx="1338430" cy="38396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231734</xdr:rowOff>
    </xdr:to>
    <xdr:pic>
      <xdr:nvPicPr>
        <xdr:cNvPr id="11" name="Imagen 10">
          <a:hlinkClick xmlns:r="http://schemas.openxmlformats.org/officeDocument/2006/relationships" r:id="rId1"/>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41983"/>
        </a:xfrm>
        <a:prstGeom prst="rect">
          <a:avLst/>
        </a:prstGeom>
      </xdr:spPr>
    </xdr:pic>
    <xdr:clientData/>
  </xdr:twoCellAnchor>
  <xdr:twoCellAnchor editAs="oneCell">
    <xdr:from>
      <xdr:col>0</xdr:col>
      <xdr:colOff>495433</xdr:colOff>
      <xdr:row>0</xdr:row>
      <xdr:rowOff>0</xdr:rowOff>
    </xdr:from>
    <xdr:to>
      <xdr:col>1</xdr:col>
      <xdr:colOff>457542</xdr:colOff>
      <xdr:row>1</xdr:row>
      <xdr:rowOff>233025</xdr:rowOff>
    </xdr:to>
    <xdr:pic>
      <xdr:nvPicPr>
        <xdr:cNvPr id="12" name="Imagen 11">
          <a:extLst>
            <a:ext uri="{FF2B5EF4-FFF2-40B4-BE49-F238E27FC236}">
              <a16:creationId xmlns:a16="http://schemas.microsoft.com/office/drawing/2014/main" id="{00000000-0008-0000-0B00-00000C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81654" cy="492798"/>
        </a:xfrm>
        <a:prstGeom prst="rect">
          <a:avLst/>
        </a:prstGeom>
      </xdr:spPr>
    </xdr:pic>
    <xdr:clientData/>
  </xdr:twoCellAnchor>
  <xdr:twoCellAnchor editAs="oneCell">
    <xdr:from>
      <xdr:col>1</xdr:col>
      <xdr:colOff>450914</xdr:colOff>
      <xdr:row>0</xdr:row>
      <xdr:rowOff>54419</xdr:rowOff>
    </xdr:from>
    <xdr:to>
      <xdr:col>1</xdr:col>
      <xdr:colOff>1789344</xdr:colOff>
      <xdr:row>1</xdr:row>
      <xdr:rowOff>178607</xdr:rowOff>
    </xdr:to>
    <xdr:pic>
      <xdr:nvPicPr>
        <xdr:cNvPr id="13" name="Imagen 12">
          <a:extLst>
            <a:ext uri="{FF2B5EF4-FFF2-40B4-BE49-F238E27FC236}">
              <a16:creationId xmlns:a16="http://schemas.microsoft.com/office/drawing/2014/main" id="{00000000-0008-0000-0B00-00000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70459" y="54419"/>
          <a:ext cx="1338430" cy="38396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231734</xdr:rowOff>
    </xdr:to>
    <xdr:pic>
      <xdr:nvPicPr>
        <xdr:cNvPr id="14" name="Imagen 13">
          <a:hlinkClick xmlns:r="http://schemas.openxmlformats.org/officeDocument/2006/relationships" r:id="rId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44148"/>
        </a:xfrm>
        <a:prstGeom prst="rect">
          <a:avLst/>
        </a:prstGeom>
      </xdr:spPr>
    </xdr:pic>
    <xdr:clientData/>
  </xdr:twoCellAnchor>
  <xdr:twoCellAnchor editAs="oneCell">
    <xdr:from>
      <xdr:col>0</xdr:col>
      <xdr:colOff>495433</xdr:colOff>
      <xdr:row>0</xdr:row>
      <xdr:rowOff>0</xdr:rowOff>
    </xdr:from>
    <xdr:to>
      <xdr:col>1</xdr:col>
      <xdr:colOff>457542</xdr:colOff>
      <xdr:row>1</xdr:row>
      <xdr:rowOff>233025</xdr:rowOff>
    </xdr:to>
    <xdr:pic>
      <xdr:nvPicPr>
        <xdr:cNvPr id="15" name="Imagen 14">
          <a:extLst>
            <a:ext uri="{FF2B5EF4-FFF2-40B4-BE49-F238E27FC236}">
              <a16:creationId xmlns:a16="http://schemas.microsoft.com/office/drawing/2014/main" id="{00000000-0008-0000-0C00-00000F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74078" cy="494963"/>
        </a:xfrm>
        <a:prstGeom prst="rect">
          <a:avLst/>
        </a:prstGeom>
      </xdr:spPr>
    </xdr:pic>
    <xdr:clientData/>
  </xdr:twoCellAnchor>
  <xdr:twoCellAnchor editAs="oneCell">
    <xdr:from>
      <xdr:col>1</xdr:col>
      <xdr:colOff>450914</xdr:colOff>
      <xdr:row>0</xdr:row>
      <xdr:rowOff>54419</xdr:rowOff>
    </xdr:from>
    <xdr:to>
      <xdr:col>1</xdr:col>
      <xdr:colOff>1789344</xdr:colOff>
      <xdr:row>1</xdr:row>
      <xdr:rowOff>178607</xdr:rowOff>
    </xdr:to>
    <xdr:pic>
      <xdr:nvPicPr>
        <xdr:cNvPr id="16" name="Imagen 15">
          <a:extLst>
            <a:ext uri="{FF2B5EF4-FFF2-40B4-BE49-F238E27FC236}">
              <a16:creationId xmlns:a16="http://schemas.microsoft.com/office/drawing/2014/main" id="{00000000-0008-0000-0C00-000010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62883" y="54419"/>
          <a:ext cx="1338430" cy="38612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231734</xdr:rowOff>
    </xdr:to>
    <xdr:pic>
      <xdr:nvPicPr>
        <xdr:cNvPr id="11" name="Imagen 10">
          <a:hlinkClick xmlns:r="http://schemas.openxmlformats.org/officeDocument/2006/relationships" r:id="rId1"/>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44148"/>
        </a:xfrm>
        <a:prstGeom prst="rect">
          <a:avLst/>
        </a:prstGeom>
      </xdr:spPr>
    </xdr:pic>
    <xdr:clientData/>
  </xdr:twoCellAnchor>
  <xdr:twoCellAnchor editAs="oneCell">
    <xdr:from>
      <xdr:col>0</xdr:col>
      <xdr:colOff>495433</xdr:colOff>
      <xdr:row>0</xdr:row>
      <xdr:rowOff>0</xdr:rowOff>
    </xdr:from>
    <xdr:to>
      <xdr:col>1</xdr:col>
      <xdr:colOff>457542</xdr:colOff>
      <xdr:row>1</xdr:row>
      <xdr:rowOff>233025</xdr:rowOff>
    </xdr:to>
    <xdr:pic>
      <xdr:nvPicPr>
        <xdr:cNvPr id="12" name="Imagen 11">
          <a:extLst>
            <a:ext uri="{FF2B5EF4-FFF2-40B4-BE49-F238E27FC236}">
              <a16:creationId xmlns:a16="http://schemas.microsoft.com/office/drawing/2014/main" id="{00000000-0008-0000-0D00-00000C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74078" cy="494963"/>
        </a:xfrm>
        <a:prstGeom prst="rect">
          <a:avLst/>
        </a:prstGeom>
      </xdr:spPr>
    </xdr:pic>
    <xdr:clientData/>
  </xdr:twoCellAnchor>
  <xdr:twoCellAnchor editAs="oneCell">
    <xdr:from>
      <xdr:col>1</xdr:col>
      <xdr:colOff>450914</xdr:colOff>
      <xdr:row>0</xdr:row>
      <xdr:rowOff>54419</xdr:rowOff>
    </xdr:from>
    <xdr:to>
      <xdr:col>1</xdr:col>
      <xdr:colOff>1789344</xdr:colOff>
      <xdr:row>1</xdr:row>
      <xdr:rowOff>178607</xdr:rowOff>
    </xdr:to>
    <xdr:pic>
      <xdr:nvPicPr>
        <xdr:cNvPr id="13" name="Imagen 12">
          <a:extLst>
            <a:ext uri="{FF2B5EF4-FFF2-40B4-BE49-F238E27FC236}">
              <a16:creationId xmlns:a16="http://schemas.microsoft.com/office/drawing/2014/main" id="{00000000-0008-0000-0D00-00000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62883" y="54419"/>
          <a:ext cx="1338430" cy="38612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236497</xdr:rowOff>
    </xdr:to>
    <xdr:pic>
      <xdr:nvPicPr>
        <xdr:cNvPr id="7" name="Imagen 6">
          <a:hlinkClick xmlns:r="http://schemas.openxmlformats.org/officeDocument/2006/relationships" r:id="rId1"/>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44148"/>
        </a:xfrm>
        <a:prstGeom prst="rect">
          <a:avLst/>
        </a:prstGeom>
      </xdr:spPr>
    </xdr:pic>
    <xdr:clientData/>
  </xdr:twoCellAnchor>
  <xdr:twoCellAnchor editAs="oneCell">
    <xdr:from>
      <xdr:col>0</xdr:col>
      <xdr:colOff>495433</xdr:colOff>
      <xdr:row>0</xdr:row>
      <xdr:rowOff>0</xdr:rowOff>
    </xdr:from>
    <xdr:to>
      <xdr:col>1</xdr:col>
      <xdr:colOff>455161</xdr:colOff>
      <xdr:row>1</xdr:row>
      <xdr:rowOff>237788</xdr:rowOff>
    </xdr:to>
    <xdr:pic>
      <xdr:nvPicPr>
        <xdr:cNvPr id="8" name="Imagen 7">
          <a:extLst>
            <a:ext uri="{FF2B5EF4-FFF2-40B4-BE49-F238E27FC236}">
              <a16:creationId xmlns:a16="http://schemas.microsoft.com/office/drawing/2014/main" id="{00000000-0008-0000-0E00-000008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74078" cy="494963"/>
        </a:xfrm>
        <a:prstGeom prst="rect">
          <a:avLst/>
        </a:prstGeom>
      </xdr:spPr>
    </xdr:pic>
    <xdr:clientData/>
  </xdr:twoCellAnchor>
  <xdr:twoCellAnchor editAs="oneCell">
    <xdr:from>
      <xdr:col>1</xdr:col>
      <xdr:colOff>448533</xdr:colOff>
      <xdr:row>0</xdr:row>
      <xdr:rowOff>54419</xdr:rowOff>
    </xdr:from>
    <xdr:to>
      <xdr:col>1</xdr:col>
      <xdr:colOff>1786963</xdr:colOff>
      <xdr:row>1</xdr:row>
      <xdr:rowOff>183370</xdr:rowOff>
    </xdr:to>
    <xdr:pic>
      <xdr:nvPicPr>
        <xdr:cNvPr id="9" name="Imagen 8">
          <a:extLst>
            <a:ext uri="{FF2B5EF4-FFF2-40B4-BE49-F238E27FC236}">
              <a16:creationId xmlns:a16="http://schemas.microsoft.com/office/drawing/2014/main" id="{00000000-0008-0000-0E00-000009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62883" y="54419"/>
          <a:ext cx="1338430" cy="38612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240664</xdr:rowOff>
    </xdr:to>
    <xdr:pic>
      <xdr:nvPicPr>
        <xdr:cNvPr id="17" name="Imagen 16">
          <a:hlinkClick xmlns:r="http://schemas.openxmlformats.org/officeDocument/2006/relationships" r:id="rId1"/>
          <a:extLst>
            <a:ext uri="{FF2B5EF4-FFF2-40B4-BE49-F238E27FC236}">
              <a16:creationId xmlns:a16="http://schemas.microsoft.com/office/drawing/2014/main" id="{00000000-0008-0000-0F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44148"/>
        </a:xfrm>
        <a:prstGeom prst="rect">
          <a:avLst/>
        </a:prstGeom>
      </xdr:spPr>
    </xdr:pic>
    <xdr:clientData/>
  </xdr:twoCellAnchor>
  <xdr:twoCellAnchor editAs="oneCell">
    <xdr:from>
      <xdr:col>0</xdr:col>
      <xdr:colOff>495433</xdr:colOff>
      <xdr:row>0</xdr:row>
      <xdr:rowOff>0</xdr:rowOff>
    </xdr:from>
    <xdr:to>
      <xdr:col>1</xdr:col>
      <xdr:colOff>448613</xdr:colOff>
      <xdr:row>1</xdr:row>
      <xdr:rowOff>241955</xdr:rowOff>
    </xdr:to>
    <xdr:pic>
      <xdr:nvPicPr>
        <xdr:cNvPr id="18" name="Imagen 17">
          <a:extLst>
            <a:ext uri="{FF2B5EF4-FFF2-40B4-BE49-F238E27FC236}">
              <a16:creationId xmlns:a16="http://schemas.microsoft.com/office/drawing/2014/main" id="{00000000-0008-0000-0F00-000012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74078" cy="494963"/>
        </a:xfrm>
        <a:prstGeom prst="rect">
          <a:avLst/>
        </a:prstGeom>
      </xdr:spPr>
    </xdr:pic>
    <xdr:clientData/>
  </xdr:twoCellAnchor>
  <xdr:twoCellAnchor editAs="oneCell">
    <xdr:from>
      <xdr:col>1</xdr:col>
      <xdr:colOff>441985</xdr:colOff>
      <xdr:row>0</xdr:row>
      <xdr:rowOff>54419</xdr:rowOff>
    </xdr:from>
    <xdr:to>
      <xdr:col>1</xdr:col>
      <xdr:colOff>1780415</xdr:colOff>
      <xdr:row>1</xdr:row>
      <xdr:rowOff>187537</xdr:rowOff>
    </xdr:to>
    <xdr:pic>
      <xdr:nvPicPr>
        <xdr:cNvPr id="19" name="Imagen 18">
          <a:extLst>
            <a:ext uri="{FF2B5EF4-FFF2-40B4-BE49-F238E27FC236}">
              <a16:creationId xmlns:a16="http://schemas.microsoft.com/office/drawing/2014/main" id="{00000000-0008-0000-0F00-00001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62883" y="54419"/>
          <a:ext cx="1338430" cy="38612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240664</xdr:rowOff>
    </xdr:to>
    <xdr:pic>
      <xdr:nvPicPr>
        <xdr:cNvPr id="8" name="Imagen 7">
          <a:hlinkClick xmlns:r="http://schemas.openxmlformats.org/officeDocument/2006/relationships" r:id="rId1"/>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53078"/>
        </a:xfrm>
        <a:prstGeom prst="rect">
          <a:avLst/>
        </a:prstGeom>
      </xdr:spPr>
    </xdr:pic>
    <xdr:clientData/>
  </xdr:twoCellAnchor>
  <xdr:twoCellAnchor editAs="oneCell">
    <xdr:from>
      <xdr:col>0</xdr:col>
      <xdr:colOff>495433</xdr:colOff>
      <xdr:row>0</xdr:row>
      <xdr:rowOff>0</xdr:rowOff>
    </xdr:from>
    <xdr:to>
      <xdr:col>1</xdr:col>
      <xdr:colOff>448613</xdr:colOff>
      <xdr:row>1</xdr:row>
      <xdr:rowOff>241955</xdr:rowOff>
    </xdr:to>
    <xdr:pic>
      <xdr:nvPicPr>
        <xdr:cNvPr id="9" name="Imagen 8">
          <a:extLst>
            <a:ext uri="{FF2B5EF4-FFF2-40B4-BE49-F238E27FC236}">
              <a16:creationId xmlns:a16="http://schemas.microsoft.com/office/drawing/2014/main" id="{00000000-0008-0000-1000-000009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65149" cy="503893"/>
        </a:xfrm>
        <a:prstGeom prst="rect">
          <a:avLst/>
        </a:prstGeom>
      </xdr:spPr>
    </xdr:pic>
    <xdr:clientData/>
  </xdr:twoCellAnchor>
  <xdr:twoCellAnchor editAs="oneCell">
    <xdr:from>
      <xdr:col>1</xdr:col>
      <xdr:colOff>441985</xdr:colOff>
      <xdr:row>0</xdr:row>
      <xdr:rowOff>54419</xdr:rowOff>
    </xdr:from>
    <xdr:to>
      <xdr:col>1</xdr:col>
      <xdr:colOff>1780415</xdr:colOff>
      <xdr:row>1</xdr:row>
      <xdr:rowOff>187537</xdr:rowOff>
    </xdr:to>
    <xdr:pic>
      <xdr:nvPicPr>
        <xdr:cNvPr id="10" name="Imagen 9">
          <a:extLst>
            <a:ext uri="{FF2B5EF4-FFF2-40B4-BE49-F238E27FC236}">
              <a16:creationId xmlns:a16="http://schemas.microsoft.com/office/drawing/2014/main" id="{00000000-0008-0000-1000-00000A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53954" y="54419"/>
          <a:ext cx="1338430" cy="39505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246160</xdr:rowOff>
    </xdr:to>
    <xdr:pic>
      <xdr:nvPicPr>
        <xdr:cNvPr id="7" name="Imagen 6">
          <a:hlinkClick xmlns:r="http://schemas.openxmlformats.org/officeDocument/2006/relationships" r:id="rId1"/>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53078"/>
        </a:xfrm>
        <a:prstGeom prst="rect">
          <a:avLst/>
        </a:prstGeom>
      </xdr:spPr>
    </xdr:pic>
    <xdr:clientData/>
  </xdr:twoCellAnchor>
  <xdr:twoCellAnchor editAs="oneCell">
    <xdr:from>
      <xdr:col>0</xdr:col>
      <xdr:colOff>495433</xdr:colOff>
      <xdr:row>0</xdr:row>
      <xdr:rowOff>0</xdr:rowOff>
    </xdr:from>
    <xdr:to>
      <xdr:col>1</xdr:col>
      <xdr:colOff>447697</xdr:colOff>
      <xdr:row>1</xdr:row>
      <xdr:rowOff>247451</xdr:rowOff>
    </xdr:to>
    <xdr:pic>
      <xdr:nvPicPr>
        <xdr:cNvPr id="8" name="Imagen 7">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65149" cy="503893"/>
        </a:xfrm>
        <a:prstGeom prst="rect">
          <a:avLst/>
        </a:prstGeom>
      </xdr:spPr>
    </xdr:pic>
    <xdr:clientData/>
  </xdr:twoCellAnchor>
  <xdr:twoCellAnchor editAs="oneCell">
    <xdr:from>
      <xdr:col>1</xdr:col>
      <xdr:colOff>441069</xdr:colOff>
      <xdr:row>0</xdr:row>
      <xdr:rowOff>54419</xdr:rowOff>
    </xdr:from>
    <xdr:to>
      <xdr:col>1</xdr:col>
      <xdr:colOff>1779499</xdr:colOff>
      <xdr:row>1</xdr:row>
      <xdr:rowOff>193033</xdr:rowOff>
    </xdr:to>
    <xdr:pic>
      <xdr:nvPicPr>
        <xdr:cNvPr id="9" name="Imagen 8">
          <a:extLst>
            <a:ext uri="{FF2B5EF4-FFF2-40B4-BE49-F238E27FC236}">
              <a16:creationId xmlns:a16="http://schemas.microsoft.com/office/drawing/2014/main" id="{00000000-0008-0000-1100-000009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53954" y="54419"/>
          <a:ext cx="1338430" cy="3950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165101</xdr:rowOff>
    </xdr:to>
    <xdr:sp macro="" textlink="">
      <xdr:nvSpPr>
        <xdr:cNvPr id="5" name="AutoShape 2" descr="Archivo:Santander Argentina Logo.png - Wikipedia, la enciclopedia libre">
          <a:extLst>
            <a:ext uri="{FF2B5EF4-FFF2-40B4-BE49-F238E27FC236}">
              <a16:creationId xmlns:a16="http://schemas.microsoft.com/office/drawing/2014/main" id="{00000000-0008-0000-1200-000005000000}"/>
            </a:ext>
          </a:extLst>
        </xdr:cNvPr>
        <xdr:cNvSpPr>
          <a:spLocks noChangeAspect="1" noChangeArrowheads="1"/>
        </xdr:cNvSpPr>
      </xdr:nvSpPr>
      <xdr:spPr bwMode="auto">
        <a:xfrm>
          <a:off x="10982325" y="742950"/>
          <a:ext cx="304800" cy="355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49524</xdr:rowOff>
    </xdr:from>
    <xdr:to>
      <xdr:col>0</xdr:col>
      <xdr:colOff>494085</xdr:colOff>
      <xdr:row>2</xdr:row>
      <xdr:rowOff>952</xdr:rowOff>
    </xdr:to>
    <xdr:pic>
      <xdr:nvPicPr>
        <xdr:cNvPr id="13" name="Imagen 12">
          <a:hlinkClick xmlns:r="http://schemas.openxmlformats.org/officeDocument/2006/relationships" r:id="rId1"/>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53078"/>
        </a:xfrm>
        <a:prstGeom prst="rect">
          <a:avLst/>
        </a:prstGeom>
      </xdr:spPr>
    </xdr:pic>
    <xdr:clientData/>
  </xdr:twoCellAnchor>
  <xdr:twoCellAnchor editAs="oneCell">
    <xdr:from>
      <xdr:col>0</xdr:col>
      <xdr:colOff>495433</xdr:colOff>
      <xdr:row>0</xdr:row>
      <xdr:rowOff>0</xdr:rowOff>
    </xdr:from>
    <xdr:to>
      <xdr:col>1</xdr:col>
      <xdr:colOff>441999</xdr:colOff>
      <xdr:row>2</xdr:row>
      <xdr:rowOff>2243</xdr:rowOff>
    </xdr:to>
    <xdr:pic>
      <xdr:nvPicPr>
        <xdr:cNvPr id="14" name="Imagen 13">
          <a:extLst>
            <a:ext uri="{FF2B5EF4-FFF2-40B4-BE49-F238E27FC236}">
              <a16:creationId xmlns:a16="http://schemas.microsoft.com/office/drawing/2014/main" id="{00000000-0008-0000-1200-00000E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65149" cy="503893"/>
        </a:xfrm>
        <a:prstGeom prst="rect">
          <a:avLst/>
        </a:prstGeom>
      </xdr:spPr>
    </xdr:pic>
    <xdr:clientData/>
  </xdr:twoCellAnchor>
  <xdr:twoCellAnchor editAs="oneCell">
    <xdr:from>
      <xdr:col>1</xdr:col>
      <xdr:colOff>435371</xdr:colOff>
      <xdr:row>0</xdr:row>
      <xdr:rowOff>54419</xdr:rowOff>
    </xdr:from>
    <xdr:to>
      <xdr:col>1</xdr:col>
      <xdr:colOff>1773801</xdr:colOff>
      <xdr:row>1</xdr:row>
      <xdr:rowOff>195475</xdr:rowOff>
    </xdr:to>
    <xdr:pic>
      <xdr:nvPicPr>
        <xdr:cNvPr id="15" name="Imagen 14">
          <a:extLst>
            <a:ext uri="{FF2B5EF4-FFF2-40B4-BE49-F238E27FC236}">
              <a16:creationId xmlns:a16="http://schemas.microsoft.com/office/drawing/2014/main" id="{00000000-0008-0000-1200-00000F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53954" y="54419"/>
          <a:ext cx="1338430" cy="3950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238125</xdr:colOff>
      <xdr:row>0</xdr:row>
      <xdr:rowOff>119062</xdr:rowOff>
    </xdr:from>
    <xdr:ext cx="928687" cy="1068162"/>
    <xdr:pic>
      <xdr:nvPicPr>
        <xdr:cNvPr id="8" name="Image 1026">
          <a:extLst>
            <a:ext uri="{FF2B5EF4-FFF2-40B4-BE49-F238E27FC236}">
              <a16:creationId xmlns:a16="http://schemas.microsoft.com/office/drawing/2014/main" id="{00000000-0008-0000-0000-000008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83" t="44415" r="85157" b="45814"/>
        <a:stretch/>
      </xdr:blipFill>
      <xdr:spPr>
        <a:xfrm>
          <a:off x="12477750" y="119062"/>
          <a:ext cx="928687" cy="1068162"/>
        </a:xfrm>
        <a:prstGeom prst="rect">
          <a:avLst/>
        </a:prstGeom>
        <a:noFill/>
        <a:ln>
          <a:noFill/>
        </a:ln>
      </xdr:spPr>
    </xdr:pic>
    <xdr:clientData/>
  </xdr:oneCellAnchor>
  <xdr:twoCellAnchor editAs="oneCell">
    <xdr:from>
      <xdr:col>1</xdr:col>
      <xdr:colOff>55562</xdr:colOff>
      <xdr:row>44</xdr:row>
      <xdr:rowOff>156482</xdr:rowOff>
    </xdr:from>
    <xdr:to>
      <xdr:col>1</xdr:col>
      <xdr:colOff>549873</xdr:colOff>
      <xdr:row>47</xdr:row>
      <xdr:rowOff>24734</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313" r="79410" b="-5181"/>
        <a:stretch/>
      </xdr:blipFill>
      <xdr:spPr>
        <a:xfrm>
          <a:off x="665162" y="4823732"/>
          <a:ext cx="494311" cy="439752"/>
        </a:xfrm>
        <a:prstGeom prst="rect">
          <a:avLst/>
        </a:prstGeom>
      </xdr:spPr>
    </xdr:pic>
    <xdr:clientData/>
  </xdr:twoCellAnchor>
  <xdr:twoCellAnchor editAs="oneCell">
    <xdr:from>
      <xdr:col>1</xdr:col>
      <xdr:colOff>578304</xdr:colOff>
      <xdr:row>44</xdr:row>
      <xdr:rowOff>168956</xdr:rowOff>
    </xdr:from>
    <xdr:to>
      <xdr:col>2</xdr:col>
      <xdr:colOff>900734</xdr:colOff>
      <xdr:row>46</xdr:row>
      <xdr:rowOff>134540</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744"/>
        <a:stretch/>
      </xdr:blipFill>
      <xdr:spPr>
        <a:xfrm>
          <a:off x="1187904" y="4836206"/>
          <a:ext cx="1293980" cy="34658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2</xdr:row>
      <xdr:rowOff>952</xdr:rowOff>
    </xdr:to>
    <xdr:pic>
      <xdr:nvPicPr>
        <xdr:cNvPr id="13" name="Imagen 12">
          <a:hlinkClick xmlns:r="http://schemas.openxmlformats.org/officeDocument/2006/relationships" r:id="rId1"/>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61016"/>
        </a:xfrm>
        <a:prstGeom prst="rect">
          <a:avLst/>
        </a:prstGeom>
      </xdr:spPr>
    </xdr:pic>
    <xdr:clientData/>
  </xdr:twoCellAnchor>
  <xdr:twoCellAnchor editAs="oneCell">
    <xdr:from>
      <xdr:col>0</xdr:col>
      <xdr:colOff>495433</xdr:colOff>
      <xdr:row>0</xdr:row>
      <xdr:rowOff>0</xdr:rowOff>
    </xdr:from>
    <xdr:to>
      <xdr:col>1</xdr:col>
      <xdr:colOff>441999</xdr:colOff>
      <xdr:row>2</xdr:row>
      <xdr:rowOff>2243</xdr:rowOff>
    </xdr:to>
    <xdr:pic>
      <xdr:nvPicPr>
        <xdr:cNvPr id="14" name="Imagen 13">
          <a:extLst>
            <a:ext uri="{FF2B5EF4-FFF2-40B4-BE49-F238E27FC236}">
              <a16:creationId xmlns:a16="http://schemas.microsoft.com/office/drawing/2014/main" id="{00000000-0008-0000-1300-00000E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58535" cy="511831"/>
        </a:xfrm>
        <a:prstGeom prst="rect">
          <a:avLst/>
        </a:prstGeom>
      </xdr:spPr>
    </xdr:pic>
    <xdr:clientData/>
  </xdr:twoCellAnchor>
  <xdr:twoCellAnchor editAs="oneCell">
    <xdr:from>
      <xdr:col>1</xdr:col>
      <xdr:colOff>435371</xdr:colOff>
      <xdr:row>0</xdr:row>
      <xdr:rowOff>54419</xdr:rowOff>
    </xdr:from>
    <xdr:to>
      <xdr:col>1</xdr:col>
      <xdr:colOff>1773801</xdr:colOff>
      <xdr:row>1</xdr:row>
      <xdr:rowOff>195475</xdr:rowOff>
    </xdr:to>
    <xdr:pic>
      <xdr:nvPicPr>
        <xdr:cNvPr id="15" name="Imagen 14">
          <a:extLst>
            <a:ext uri="{FF2B5EF4-FFF2-40B4-BE49-F238E27FC236}">
              <a16:creationId xmlns:a16="http://schemas.microsoft.com/office/drawing/2014/main" id="{00000000-0008-0000-1300-00000F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47340" y="54419"/>
          <a:ext cx="1338430" cy="40299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248602</xdr:rowOff>
    </xdr:to>
    <xdr:pic>
      <xdr:nvPicPr>
        <xdr:cNvPr id="16" name="Imagen 15">
          <a:hlinkClick xmlns:r="http://schemas.openxmlformats.org/officeDocument/2006/relationships" r:id="rId1"/>
          <a:extLst>
            <a:ext uri="{FF2B5EF4-FFF2-40B4-BE49-F238E27FC236}">
              <a16:creationId xmlns:a16="http://schemas.microsoft.com/office/drawing/2014/main" id="{00000000-0008-0000-14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61016"/>
        </a:xfrm>
        <a:prstGeom prst="rect">
          <a:avLst/>
        </a:prstGeom>
      </xdr:spPr>
    </xdr:pic>
    <xdr:clientData/>
  </xdr:twoCellAnchor>
  <xdr:twoCellAnchor editAs="oneCell">
    <xdr:from>
      <xdr:col>0</xdr:col>
      <xdr:colOff>495433</xdr:colOff>
      <xdr:row>0</xdr:row>
      <xdr:rowOff>0</xdr:rowOff>
    </xdr:from>
    <xdr:to>
      <xdr:col>1</xdr:col>
      <xdr:colOff>441999</xdr:colOff>
      <xdr:row>1</xdr:row>
      <xdr:rowOff>249893</xdr:rowOff>
    </xdr:to>
    <xdr:pic>
      <xdr:nvPicPr>
        <xdr:cNvPr id="17" name="Imagen 16">
          <a:extLst>
            <a:ext uri="{FF2B5EF4-FFF2-40B4-BE49-F238E27FC236}">
              <a16:creationId xmlns:a16="http://schemas.microsoft.com/office/drawing/2014/main" id="{00000000-0008-0000-1400-000011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58535" cy="511831"/>
        </a:xfrm>
        <a:prstGeom prst="rect">
          <a:avLst/>
        </a:prstGeom>
      </xdr:spPr>
    </xdr:pic>
    <xdr:clientData/>
  </xdr:twoCellAnchor>
  <xdr:twoCellAnchor editAs="oneCell">
    <xdr:from>
      <xdr:col>1</xdr:col>
      <xdr:colOff>435371</xdr:colOff>
      <xdr:row>0</xdr:row>
      <xdr:rowOff>54419</xdr:rowOff>
    </xdr:from>
    <xdr:to>
      <xdr:col>1</xdr:col>
      <xdr:colOff>1773801</xdr:colOff>
      <xdr:row>1</xdr:row>
      <xdr:rowOff>195475</xdr:rowOff>
    </xdr:to>
    <xdr:pic>
      <xdr:nvPicPr>
        <xdr:cNvPr id="18" name="Imagen 17">
          <a:extLst>
            <a:ext uri="{FF2B5EF4-FFF2-40B4-BE49-F238E27FC236}">
              <a16:creationId xmlns:a16="http://schemas.microsoft.com/office/drawing/2014/main" id="{00000000-0008-0000-1400-000012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47340" y="54419"/>
          <a:ext cx="1338430" cy="40299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2</xdr:row>
      <xdr:rowOff>4148</xdr:rowOff>
    </xdr:to>
    <xdr:pic>
      <xdr:nvPicPr>
        <xdr:cNvPr id="23" name="Imagen 22">
          <a:hlinkClick xmlns:r="http://schemas.openxmlformats.org/officeDocument/2006/relationships" r:id="rId1"/>
          <a:extLst>
            <a:ext uri="{FF2B5EF4-FFF2-40B4-BE49-F238E27FC236}">
              <a16:creationId xmlns:a16="http://schemas.microsoft.com/office/drawing/2014/main" id="{00000000-0008-0000-15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61016"/>
        </a:xfrm>
        <a:prstGeom prst="rect">
          <a:avLst/>
        </a:prstGeom>
      </xdr:spPr>
    </xdr:pic>
    <xdr:clientData/>
  </xdr:twoCellAnchor>
  <xdr:twoCellAnchor editAs="oneCell">
    <xdr:from>
      <xdr:col>0</xdr:col>
      <xdr:colOff>495433</xdr:colOff>
      <xdr:row>0</xdr:row>
      <xdr:rowOff>0</xdr:rowOff>
    </xdr:from>
    <xdr:to>
      <xdr:col>1</xdr:col>
      <xdr:colOff>435519</xdr:colOff>
      <xdr:row>2</xdr:row>
      <xdr:rowOff>5439</xdr:rowOff>
    </xdr:to>
    <xdr:pic>
      <xdr:nvPicPr>
        <xdr:cNvPr id="24" name="Imagen 23">
          <a:extLst>
            <a:ext uri="{FF2B5EF4-FFF2-40B4-BE49-F238E27FC236}">
              <a16:creationId xmlns:a16="http://schemas.microsoft.com/office/drawing/2014/main" id="{00000000-0008-0000-1500-000018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58535" cy="511831"/>
        </a:xfrm>
        <a:prstGeom prst="rect">
          <a:avLst/>
        </a:prstGeom>
      </xdr:spPr>
    </xdr:pic>
    <xdr:clientData/>
  </xdr:twoCellAnchor>
  <xdr:twoCellAnchor editAs="oneCell">
    <xdr:from>
      <xdr:col>1</xdr:col>
      <xdr:colOff>428891</xdr:colOff>
      <xdr:row>0</xdr:row>
      <xdr:rowOff>54419</xdr:rowOff>
    </xdr:from>
    <xdr:to>
      <xdr:col>1</xdr:col>
      <xdr:colOff>1767321</xdr:colOff>
      <xdr:row>1</xdr:row>
      <xdr:rowOff>204217</xdr:rowOff>
    </xdr:to>
    <xdr:pic>
      <xdr:nvPicPr>
        <xdr:cNvPr id="25" name="Imagen 24">
          <a:extLst>
            <a:ext uri="{FF2B5EF4-FFF2-40B4-BE49-F238E27FC236}">
              <a16:creationId xmlns:a16="http://schemas.microsoft.com/office/drawing/2014/main" id="{00000000-0008-0000-1500-000019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47340" y="54419"/>
          <a:ext cx="1338430" cy="4029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8</xdr:col>
      <xdr:colOff>304800</xdr:colOff>
      <xdr:row>4</xdr:row>
      <xdr:rowOff>162538</xdr:rowOff>
    </xdr:to>
    <xdr:sp macro="" textlink="">
      <xdr:nvSpPr>
        <xdr:cNvPr id="2" name="AutoShape 2" descr="Archivo:Santander Argentina Logo.png - Wikipedia, la enciclopedia libre">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10982325" y="7429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49524</xdr:rowOff>
    </xdr:from>
    <xdr:to>
      <xdr:col>0</xdr:col>
      <xdr:colOff>494085</xdr:colOff>
      <xdr:row>1</xdr:row>
      <xdr:rowOff>209517</xdr:rowOff>
    </xdr:to>
    <xdr:pic>
      <xdr:nvPicPr>
        <xdr:cNvPr id="14" name="Imagen 13">
          <a:hlinkClick xmlns:r="http://schemas.openxmlformats.org/officeDocument/2006/relationships" r:id="rId1"/>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21931"/>
        </a:xfrm>
        <a:prstGeom prst="rect">
          <a:avLst/>
        </a:prstGeom>
      </xdr:spPr>
    </xdr:pic>
    <xdr:clientData/>
  </xdr:twoCellAnchor>
  <xdr:twoCellAnchor editAs="oneCell">
    <xdr:from>
      <xdr:col>0</xdr:col>
      <xdr:colOff>495433</xdr:colOff>
      <xdr:row>0</xdr:row>
      <xdr:rowOff>0</xdr:rowOff>
    </xdr:from>
    <xdr:to>
      <xdr:col>1</xdr:col>
      <xdr:colOff>473534</xdr:colOff>
      <xdr:row>1</xdr:row>
      <xdr:rowOff>210808</xdr:rowOff>
    </xdr:to>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90070" cy="472746"/>
        </a:xfrm>
        <a:prstGeom prst="rect">
          <a:avLst/>
        </a:prstGeom>
      </xdr:spPr>
    </xdr:pic>
    <xdr:clientData/>
  </xdr:twoCellAnchor>
  <xdr:twoCellAnchor editAs="oneCell">
    <xdr:from>
      <xdr:col>1</xdr:col>
      <xdr:colOff>466906</xdr:colOff>
      <xdr:row>0</xdr:row>
      <xdr:rowOff>27205</xdr:rowOff>
    </xdr:from>
    <xdr:to>
      <xdr:col>1</xdr:col>
      <xdr:colOff>1805336</xdr:colOff>
      <xdr:row>1</xdr:row>
      <xdr:rowOff>129176</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1011192" y="27205"/>
          <a:ext cx="1338430" cy="3559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209517</xdr:rowOff>
    </xdr:to>
    <xdr:pic>
      <xdr:nvPicPr>
        <xdr:cNvPr id="21" name="Imagen 20">
          <a:hlinkClick xmlns:r="http://schemas.openxmlformats.org/officeDocument/2006/relationships" r:id="rId1"/>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21931"/>
        </a:xfrm>
        <a:prstGeom prst="rect">
          <a:avLst/>
        </a:prstGeom>
      </xdr:spPr>
    </xdr:pic>
    <xdr:clientData/>
  </xdr:twoCellAnchor>
  <xdr:twoCellAnchor editAs="oneCell">
    <xdr:from>
      <xdr:col>0</xdr:col>
      <xdr:colOff>495433</xdr:colOff>
      <xdr:row>0</xdr:row>
      <xdr:rowOff>0</xdr:rowOff>
    </xdr:from>
    <xdr:to>
      <xdr:col>1</xdr:col>
      <xdr:colOff>473534</xdr:colOff>
      <xdr:row>1</xdr:row>
      <xdr:rowOff>210808</xdr:rowOff>
    </xdr:to>
    <xdr:pic>
      <xdr:nvPicPr>
        <xdr:cNvPr id="22" name="Imagen 21">
          <a:extLst>
            <a:ext uri="{FF2B5EF4-FFF2-40B4-BE49-F238E27FC236}">
              <a16:creationId xmlns:a16="http://schemas.microsoft.com/office/drawing/2014/main" id="{00000000-0008-0000-0300-00001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90070" cy="472746"/>
        </a:xfrm>
        <a:prstGeom prst="rect">
          <a:avLst/>
        </a:prstGeom>
      </xdr:spPr>
    </xdr:pic>
    <xdr:clientData/>
  </xdr:twoCellAnchor>
  <xdr:twoCellAnchor editAs="oneCell">
    <xdr:from>
      <xdr:col>1</xdr:col>
      <xdr:colOff>466906</xdr:colOff>
      <xdr:row>0</xdr:row>
      <xdr:rowOff>54419</xdr:rowOff>
    </xdr:from>
    <xdr:to>
      <xdr:col>1</xdr:col>
      <xdr:colOff>1805336</xdr:colOff>
      <xdr:row>1</xdr:row>
      <xdr:rowOff>156390</xdr:rowOff>
    </xdr:to>
    <xdr:pic>
      <xdr:nvPicPr>
        <xdr:cNvPr id="23" name="Imagen 22">
          <a:extLst>
            <a:ext uri="{FF2B5EF4-FFF2-40B4-BE49-F238E27FC236}">
              <a16:creationId xmlns:a16="http://schemas.microsoft.com/office/drawing/2014/main" id="{00000000-0008-0000-0300-000017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78875" y="54419"/>
          <a:ext cx="1338430" cy="3639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4</xdr:col>
      <xdr:colOff>304800</xdr:colOff>
      <xdr:row>4</xdr:row>
      <xdr:rowOff>165099</xdr:rowOff>
    </xdr:to>
    <xdr:sp macro="" textlink="">
      <xdr:nvSpPr>
        <xdr:cNvPr id="25" name="AutoShape 2" descr="Archivo:Santander Argentina Logo.png - Wikipedia, la enciclopedia libre">
          <a:extLst>
            <a:ext uri="{FF2B5EF4-FFF2-40B4-BE49-F238E27FC236}">
              <a16:creationId xmlns:a16="http://schemas.microsoft.com/office/drawing/2014/main" id="{00000000-0008-0000-0400-000019000000}"/>
            </a:ext>
          </a:extLst>
        </xdr:cNvPr>
        <xdr:cNvSpPr>
          <a:spLocks noChangeAspect="1" noChangeArrowheads="1"/>
        </xdr:cNvSpPr>
      </xdr:nvSpPr>
      <xdr:spPr bwMode="auto">
        <a:xfrm>
          <a:off x="10982325" y="742950"/>
          <a:ext cx="304800" cy="355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49524</xdr:rowOff>
    </xdr:from>
    <xdr:to>
      <xdr:col>0</xdr:col>
      <xdr:colOff>494085</xdr:colOff>
      <xdr:row>1</xdr:row>
      <xdr:rowOff>209517</xdr:rowOff>
    </xdr:to>
    <xdr:pic>
      <xdr:nvPicPr>
        <xdr:cNvPr id="19" name="Imagen 18">
          <a:hlinkClick xmlns:r="http://schemas.openxmlformats.org/officeDocument/2006/relationships" r:id="rId1"/>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21931"/>
        </a:xfrm>
        <a:prstGeom prst="rect">
          <a:avLst/>
        </a:prstGeom>
      </xdr:spPr>
    </xdr:pic>
    <xdr:clientData/>
  </xdr:twoCellAnchor>
  <xdr:twoCellAnchor editAs="oneCell">
    <xdr:from>
      <xdr:col>0</xdr:col>
      <xdr:colOff>495433</xdr:colOff>
      <xdr:row>0</xdr:row>
      <xdr:rowOff>0</xdr:rowOff>
    </xdr:from>
    <xdr:to>
      <xdr:col>1</xdr:col>
      <xdr:colOff>473534</xdr:colOff>
      <xdr:row>1</xdr:row>
      <xdr:rowOff>210808</xdr:rowOff>
    </xdr:to>
    <xdr:pic>
      <xdr:nvPicPr>
        <xdr:cNvPr id="20" name="Imagen 19">
          <a:extLst>
            <a:ext uri="{FF2B5EF4-FFF2-40B4-BE49-F238E27FC236}">
              <a16:creationId xmlns:a16="http://schemas.microsoft.com/office/drawing/2014/main" id="{00000000-0008-0000-0400-00001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90070" cy="472746"/>
        </a:xfrm>
        <a:prstGeom prst="rect">
          <a:avLst/>
        </a:prstGeom>
      </xdr:spPr>
    </xdr:pic>
    <xdr:clientData/>
  </xdr:twoCellAnchor>
  <xdr:twoCellAnchor editAs="oneCell">
    <xdr:from>
      <xdr:col>1</xdr:col>
      <xdr:colOff>466906</xdr:colOff>
      <xdr:row>0</xdr:row>
      <xdr:rowOff>54419</xdr:rowOff>
    </xdr:from>
    <xdr:to>
      <xdr:col>1</xdr:col>
      <xdr:colOff>1805336</xdr:colOff>
      <xdr:row>1</xdr:row>
      <xdr:rowOff>156390</xdr:rowOff>
    </xdr:to>
    <xdr:pic>
      <xdr:nvPicPr>
        <xdr:cNvPr id="21" name="Imagen 20">
          <a:extLst>
            <a:ext uri="{FF2B5EF4-FFF2-40B4-BE49-F238E27FC236}">
              <a16:creationId xmlns:a16="http://schemas.microsoft.com/office/drawing/2014/main" id="{00000000-0008-0000-0400-000015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78875" y="54419"/>
          <a:ext cx="1338430" cy="3639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7</xdr:col>
      <xdr:colOff>289733</xdr:colOff>
      <xdr:row>4</xdr:row>
      <xdr:rowOff>181261</xdr:rowOff>
    </xdr:to>
    <xdr:sp macro="" textlink="">
      <xdr:nvSpPr>
        <xdr:cNvPr id="5" name="AutoShape 2" descr="Archivo:Santander Argentina Logo.png - Wikipedia, la enciclopedia libre">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10982325" y="742950"/>
          <a:ext cx="304800" cy="355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49524</xdr:rowOff>
    </xdr:from>
    <xdr:to>
      <xdr:col>0</xdr:col>
      <xdr:colOff>494085</xdr:colOff>
      <xdr:row>1</xdr:row>
      <xdr:rowOff>209517</xdr:rowOff>
    </xdr:to>
    <xdr:pic>
      <xdr:nvPicPr>
        <xdr:cNvPr id="14" name="Imagen 13">
          <a:hlinkClick xmlns:r="http://schemas.openxmlformats.org/officeDocument/2006/relationships" r:id="rId1"/>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21931"/>
        </a:xfrm>
        <a:prstGeom prst="rect">
          <a:avLst/>
        </a:prstGeom>
      </xdr:spPr>
    </xdr:pic>
    <xdr:clientData/>
  </xdr:twoCellAnchor>
  <xdr:twoCellAnchor editAs="oneCell">
    <xdr:from>
      <xdr:col>0</xdr:col>
      <xdr:colOff>495433</xdr:colOff>
      <xdr:row>0</xdr:row>
      <xdr:rowOff>0</xdr:rowOff>
    </xdr:from>
    <xdr:to>
      <xdr:col>1</xdr:col>
      <xdr:colOff>473534</xdr:colOff>
      <xdr:row>1</xdr:row>
      <xdr:rowOff>210808</xdr:rowOff>
    </xdr:to>
    <xdr:pic>
      <xdr:nvPicPr>
        <xdr:cNvPr id="15" name="Imagen 14">
          <a:extLst>
            <a:ext uri="{FF2B5EF4-FFF2-40B4-BE49-F238E27FC236}">
              <a16:creationId xmlns:a16="http://schemas.microsoft.com/office/drawing/2014/main" id="{00000000-0008-0000-0500-00000F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90070" cy="472746"/>
        </a:xfrm>
        <a:prstGeom prst="rect">
          <a:avLst/>
        </a:prstGeom>
      </xdr:spPr>
    </xdr:pic>
    <xdr:clientData/>
  </xdr:twoCellAnchor>
  <xdr:twoCellAnchor editAs="oneCell">
    <xdr:from>
      <xdr:col>1</xdr:col>
      <xdr:colOff>466906</xdr:colOff>
      <xdr:row>0</xdr:row>
      <xdr:rowOff>54419</xdr:rowOff>
    </xdr:from>
    <xdr:to>
      <xdr:col>1</xdr:col>
      <xdr:colOff>1805336</xdr:colOff>
      <xdr:row>1</xdr:row>
      <xdr:rowOff>156390</xdr:rowOff>
    </xdr:to>
    <xdr:pic>
      <xdr:nvPicPr>
        <xdr:cNvPr id="16" name="Imagen 15">
          <a:extLst>
            <a:ext uri="{FF2B5EF4-FFF2-40B4-BE49-F238E27FC236}">
              <a16:creationId xmlns:a16="http://schemas.microsoft.com/office/drawing/2014/main" id="{00000000-0008-0000-0500-000010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78875" y="54419"/>
          <a:ext cx="1338430" cy="3639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8</xdr:col>
      <xdr:colOff>304800</xdr:colOff>
      <xdr:row>4</xdr:row>
      <xdr:rowOff>165101</xdr:rowOff>
    </xdr:to>
    <xdr:sp macro="" textlink="">
      <xdr:nvSpPr>
        <xdr:cNvPr id="5" name="AutoShape 2" descr="Archivo:Santander Argentina Logo.png - Wikipedia, la enciclopedia libre">
          <a:extLst>
            <a:ext uri="{FF2B5EF4-FFF2-40B4-BE49-F238E27FC236}">
              <a16:creationId xmlns:a16="http://schemas.microsoft.com/office/drawing/2014/main" id="{00000000-0008-0000-0600-000005000000}"/>
            </a:ext>
          </a:extLst>
        </xdr:cNvPr>
        <xdr:cNvSpPr>
          <a:spLocks noChangeAspect="1" noChangeArrowheads="1"/>
        </xdr:cNvSpPr>
      </xdr:nvSpPr>
      <xdr:spPr bwMode="auto">
        <a:xfrm>
          <a:off x="10982325" y="742950"/>
          <a:ext cx="304800" cy="355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49524</xdr:rowOff>
    </xdr:from>
    <xdr:to>
      <xdr:col>0</xdr:col>
      <xdr:colOff>494085</xdr:colOff>
      <xdr:row>1</xdr:row>
      <xdr:rowOff>211682</xdr:rowOff>
    </xdr:to>
    <xdr:pic>
      <xdr:nvPicPr>
        <xdr:cNvPr id="9" name="Imagen 8">
          <a:hlinkClick xmlns:r="http://schemas.openxmlformats.org/officeDocument/2006/relationships" r:id="rId1"/>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21931"/>
        </a:xfrm>
        <a:prstGeom prst="rect">
          <a:avLst/>
        </a:prstGeom>
      </xdr:spPr>
    </xdr:pic>
    <xdr:clientData/>
  </xdr:twoCellAnchor>
  <xdr:twoCellAnchor editAs="oneCell">
    <xdr:from>
      <xdr:col>0</xdr:col>
      <xdr:colOff>495433</xdr:colOff>
      <xdr:row>0</xdr:row>
      <xdr:rowOff>0</xdr:rowOff>
    </xdr:from>
    <xdr:to>
      <xdr:col>1</xdr:col>
      <xdr:colOff>465958</xdr:colOff>
      <xdr:row>1</xdr:row>
      <xdr:rowOff>212973</xdr:rowOff>
    </xdr:to>
    <xdr:pic>
      <xdr:nvPicPr>
        <xdr:cNvPr id="10" name="Imagen 9">
          <a:extLst>
            <a:ext uri="{FF2B5EF4-FFF2-40B4-BE49-F238E27FC236}">
              <a16:creationId xmlns:a16="http://schemas.microsoft.com/office/drawing/2014/main" id="{00000000-0008-0000-0600-00000A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90070" cy="472746"/>
        </a:xfrm>
        <a:prstGeom prst="rect">
          <a:avLst/>
        </a:prstGeom>
      </xdr:spPr>
    </xdr:pic>
    <xdr:clientData/>
  </xdr:twoCellAnchor>
  <xdr:twoCellAnchor editAs="oneCell">
    <xdr:from>
      <xdr:col>1</xdr:col>
      <xdr:colOff>459330</xdr:colOff>
      <xdr:row>0</xdr:row>
      <xdr:rowOff>54419</xdr:rowOff>
    </xdr:from>
    <xdr:to>
      <xdr:col>1</xdr:col>
      <xdr:colOff>1797760</xdr:colOff>
      <xdr:row>1</xdr:row>
      <xdr:rowOff>158555</xdr:rowOff>
    </xdr:to>
    <xdr:pic>
      <xdr:nvPicPr>
        <xdr:cNvPr id="11" name="Imagen 10">
          <a:extLst>
            <a:ext uri="{FF2B5EF4-FFF2-40B4-BE49-F238E27FC236}">
              <a16:creationId xmlns:a16="http://schemas.microsoft.com/office/drawing/2014/main" id="{00000000-0008-0000-0600-00000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78875" y="54419"/>
          <a:ext cx="1338430" cy="3639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220101</xdr:rowOff>
    </xdr:to>
    <xdr:pic>
      <xdr:nvPicPr>
        <xdr:cNvPr id="11" name="Imagen 10">
          <a:hlinkClick xmlns:r="http://schemas.openxmlformats.org/officeDocument/2006/relationships" r:id="rId1"/>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21931"/>
        </a:xfrm>
        <a:prstGeom prst="rect">
          <a:avLst/>
        </a:prstGeom>
      </xdr:spPr>
    </xdr:pic>
    <xdr:clientData/>
  </xdr:twoCellAnchor>
  <xdr:twoCellAnchor editAs="oneCell">
    <xdr:from>
      <xdr:col>0</xdr:col>
      <xdr:colOff>495433</xdr:colOff>
      <xdr:row>0</xdr:row>
      <xdr:rowOff>0</xdr:rowOff>
    </xdr:from>
    <xdr:to>
      <xdr:col>1</xdr:col>
      <xdr:colOff>469565</xdr:colOff>
      <xdr:row>1</xdr:row>
      <xdr:rowOff>221392</xdr:rowOff>
    </xdr:to>
    <xdr:pic>
      <xdr:nvPicPr>
        <xdr:cNvPr id="12" name="Imagen 11">
          <a:extLst>
            <a:ext uri="{FF2B5EF4-FFF2-40B4-BE49-F238E27FC236}">
              <a16:creationId xmlns:a16="http://schemas.microsoft.com/office/drawing/2014/main" id="{00000000-0008-0000-0700-00000C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90070" cy="472746"/>
        </a:xfrm>
        <a:prstGeom prst="rect">
          <a:avLst/>
        </a:prstGeom>
      </xdr:spPr>
    </xdr:pic>
    <xdr:clientData/>
  </xdr:twoCellAnchor>
  <xdr:twoCellAnchor editAs="oneCell">
    <xdr:from>
      <xdr:col>1</xdr:col>
      <xdr:colOff>462937</xdr:colOff>
      <xdr:row>0</xdr:row>
      <xdr:rowOff>54419</xdr:rowOff>
    </xdr:from>
    <xdr:to>
      <xdr:col>1</xdr:col>
      <xdr:colOff>1801367</xdr:colOff>
      <xdr:row>1</xdr:row>
      <xdr:rowOff>166974</xdr:rowOff>
    </xdr:to>
    <xdr:pic>
      <xdr:nvPicPr>
        <xdr:cNvPr id="13" name="Imagen 12">
          <a:extLst>
            <a:ext uri="{FF2B5EF4-FFF2-40B4-BE49-F238E27FC236}">
              <a16:creationId xmlns:a16="http://schemas.microsoft.com/office/drawing/2014/main" id="{00000000-0008-0000-0700-00000D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78875" y="54419"/>
          <a:ext cx="1338430" cy="36390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49524</xdr:rowOff>
    </xdr:from>
    <xdr:to>
      <xdr:col>0</xdr:col>
      <xdr:colOff>494085</xdr:colOff>
      <xdr:row>1</xdr:row>
      <xdr:rowOff>220101</xdr:rowOff>
    </xdr:to>
    <xdr:pic>
      <xdr:nvPicPr>
        <xdr:cNvPr id="16" name="Imagen 15">
          <a:hlinkClick xmlns:r="http://schemas.openxmlformats.org/officeDocument/2006/relationships" r:id="rId1"/>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524"/>
          <a:ext cx="494085" cy="432515"/>
        </a:xfrm>
        <a:prstGeom prst="rect">
          <a:avLst/>
        </a:prstGeom>
      </xdr:spPr>
    </xdr:pic>
    <xdr:clientData/>
  </xdr:twoCellAnchor>
  <xdr:twoCellAnchor editAs="oneCell">
    <xdr:from>
      <xdr:col>0</xdr:col>
      <xdr:colOff>495433</xdr:colOff>
      <xdr:row>0</xdr:row>
      <xdr:rowOff>0</xdr:rowOff>
    </xdr:from>
    <xdr:to>
      <xdr:col>1</xdr:col>
      <xdr:colOff>469565</xdr:colOff>
      <xdr:row>1</xdr:row>
      <xdr:rowOff>221392</xdr:rowOff>
    </xdr:to>
    <xdr:pic>
      <xdr:nvPicPr>
        <xdr:cNvPr id="17" name="Imagen 16">
          <a:extLst>
            <a:ext uri="{FF2B5EF4-FFF2-40B4-BE49-F238E27FC236}">
              <a16:creationId xmlns:a16="http://schemas.microsoft.com/office/drawing/2014/main" id="{00000000-0008-0000-0800-000011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313" r="79410" b="-5181"/>
        <a:stretch/>
      </xdr:blipFill>
      <xdr:spPr>
        <a:xfrm>
          <a:off x="495433" y="0"/>
          <a:ext cx="486101" cy="483330"/>
        </a:xfrm>
        <a:prstGeom prst="rect">
          <a:avLst/>
        </a:prstGeom>
      </xdr:spPr>
    </xdr:pic>
    <xdr:clientData/>
  </xdr:twoCellAnchor>
  <xdr:twoCellAnchor editAs="oneCell">
    <xdr:from>
      <xdr:col>1</xdr:col>
      <xdr:colOff>462937</xdr:colOff>
      <xdr:row>0</xdr:row>
      <xdr:rowOff>54419</xdr:rowOff>
    </xdr:from>
    <xdr:to>
      <xdr:col>1</xdr:col>
      <xdr:colOff>1801367</xdr:colOff>
      <xdr:row>1</xdr:row>
      <xdr:rowOff>166974</xdr:rowOff>
    </xdr:to>
    <xdr:pic>
      <xdr:nvPicPr>
        <xdr:cNvPr id="18" name="Imagen 17">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744"/>
        <a:stretch/>
      </xdr:blipFill>
      <xdr:spPr>
        <a:xfrm>
          <a:off x="974906" y="54419"/>
          <a:ext cx="1338430" cy="374493"/>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er1" id="{7C7620EE-C12F-4046-9C7A-B434AA0B80E4}"/>
</namedSheetViews>
</file>

<file path=xl/persons/person.xml><?xml version="1.0" encoding="utf-8"?>
<personList xmlns="http://schemas.microsoft.com/office/spreadsheetml/2018/threadedcomments" xmlns:x="http://schemas.openxmlformats.org/spreadsheetml/2006/main">
  <person displayName="Maria Gonzalez" id="{ED8531DE-A2FA-42F4-9AFD-D1EA304A925F}" userId="S::id29266@corp.santander.cl::4b080b3d-e6ee-4efe-90ff-c53c42e9755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52" dT="2023-07-17T18:03:00.06" personId="{ED8531DE-A2FA-42F4-9AFD-D1EA304A925F}" id="{ECF46C12-2848-4206-95F5-59E9B729BEA0}">
    <text>Pte sumar cargo pilar 2 y cargo sistemico</text>
  </threadedComment>
  <threadedComment ref="C153" dT="2023-07-17T18:03:04.28" personId="{ED8531DE-A2FA-42F4-9AFD-D1EA304A925F}" id="{523F879A-6DE5-4909-9D4C-871448C23C15}">
    <text>Pte sumar cargo pilar 2 y cargo sistemico</text>
  </threadedComment>
  <threadedComment ref="C154" dT="2023-07-17T18:03:09.03" personId="{ED8531DE-A2FA-42F4-9AFD-D1EA304A925F}" id="{AED48812-4054-4B41-96F5-08BD7C2CADC6}">
    <text>Pte sumar cargo pilar 2 y cargo sistemico</text>
  </threadedComment>
</ThreadedComments>
</file>

<file path=xl/worksheets/_rels/sheet1.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96D3E-70EF-425A-80DB-8DE6D4C36FCC}">
  <sheetPr codeName="Hoja23"/>
  <dimension ref="A1:W50"/>
  <sheetViews>
    <sheetView showGridLines="0" tabSelected="1" zoomScale="80" zoomScaleNormal="80" workbookViewId="0"/>
  </sheetViews>
  <sheetFormatPr baseColWidth="10" defaultColWidth="0" defaultRowHeight="14.4" zeroHeight="1"/>
  <cols>
    <col min="1" max="5" width="9.33203125" customWidth="1"/>
    <col min="6" max="6" width="14.33203125" customWidth="1"/>
    <col min="7" max="7" width="4.33203125" customWidth="1"/>
    <col min="8" max="23" width="9.33203125" customWidth="1"/>
  </cols>
  <sheetData>
    <row r="1" spans="1:23">
      <c r="A1" t="s">
        <v>0</v>
      </c>
      <c r="F1" s="8"/>
      <c r="G1" s="178"/>
      <c r="H1" s="8"/>
      <c r="I1" s="8"/>
      <c r="J1" s="8"/>
      <c r="K1" s="8"/>
      <c r="L1" s="8"/>
      <c r="M1" s="8"/>
      <c r="N1" s="8"/>
      <c r="O1" s="8"/>
      <c r="P1" s="8"/>
      <c r="Q1" s="8"/>
      <c r="R1" s="8"/>
      <c r="S1" s="8"/>
      <c r="T1" s="8"/>
      <c r="U1" s="8"/>
      <c r="V1" s="8"/>
      <c r="W1" s="8"/>
    </row>
    <row r="2" spans="1:23">
      <c r="F2" s="8"/>
      <c r="G2" s="178"/>
      <c r="H2" s="8"/>
      <c r="I2" s="8"/>
      <c r="J2" s="8"/>
      <c r="K2" s="8"/>
      <c r="L2" s="8"/>
      <c r="M2" s="8"/>
      <c r="N2" s="8"/>
      <c r="O2" s="8"/>
      <c r="P2" s="8"/>
      <c r="Q2" s="8"/>
      <c r="R2" s="8"/>
      <c r="S2" s="8"/>
      <c r="T2" s="8"/>
      <c r="U2" s="8"/>
      <c r="V2" s="8"/>
      <c r="W2" s="8"/>
    </row>
    <row r="3" spans="1:23" ht="15" customHeight="1">
      <c r="F3" s="8"/>
      <c r="G3" s="178"/>
      <c r="H3" s="8"/>
      <c r="I3" s="8"/>
      <c r="J3" s="352" t="s">
        <v>677</v>
      </c>
      <c r="K3" s="352"/>
      <c r="L3" s="352"/>
      <c r="M3" s="352"/>
      <c r="N3" s="352"/>
      <c r="O3" s="352"/>
      <c r="P3" s="352"/>
      <c r="Q3" s="352"/>
      <c r="R3" s="352"/>
      <c r="S3" s="352"/>
      <c r="T3" s="352"/>
      <c r="U3" s="352"/>
      <c r="V3" s="352"/>
      <c r="W3" s="352"/>
    </row>
    <row r="4" spans="1:23" ht="15" customHeight="1">
      <c r="F4" s="8"/>
      <c r="G4" s="178"/>
      <c r="H4" s="8"/>
      <c r="I4" s="8"/>
      <c r="J4" s="352"/>
      <c r="K4" s="352"/>
      <c r="L4" s="352"/>
      <c r="M4" s="352"/>
      <c r="N4" s="352"/>
      <c r="O4" s="352"/>
      <c r="P4" s="352"/>
      <c r="Q4" s="352"/>
      <c r="R4" s="352"/>
      <c r="S4" s="352"/>
      <c r="T4" s="352"/>
      <c r="U4" s="352"/>
      <c r="V4" s="352"/>
      <c r="W4" s="352"/>
    </row>
    <row r="5" spans="1:23" ht="15" customHeight="1">
      <c r="F5" s="8"/>
      <c r="G5" s="178"/>
      <c r="H5" s="8"/>
      <c r="I5" s="8"/>
      <c r="J5" s="352"/>
      <c r="K5" s="352"/>
      <c r="L5" s="352"/>
      <c r="M5" s="352"/>
      <c r="N5" s="352"/>
      <c r="O5" s="352"/>
      <c r="P5" s="352"/>
      <c r="Q5" s="352"/>
      <c r="R5" s="352"/>
      <c r="S5" s="352"/>
      <c r="T5" s="352"/>
      <c r="U5" s="352"/>
      <c r="V5" s="352"/>
      <c r="W5" s="352"/>
    </row>
    <row r="6" spans="1:23" ht="15" customHeight="1">
      <c r="F6" s="8"/>
      <c r="G6" s="178"/>
      <c r="H6" s="8"/>
      <c r="I6" s="8"/>
      <c r="J6" s="352"/>
      <c r="K6" s="352"/>
      <c r="L6" s="352"/>
      <c r="M6" s="352"/>
      <c r="N6" s="352"/>
      <c r="O6" s="352"/>
      <c r="P6" s="352"/>
      <c r="Q6" s="352"/>
      <c r="R6" s="352"/>
      <c r="S6" s="352"/>
      <c r="T6" s="352"/>
      <c r="U6" s="352"/>
      <c r="V6" s="352"/>
      <c r="W6" s="352"/>
    </row>
    <row r="7" spans="1:23" ht="15" customHeight="1">
      <c r="F7" s="8"/>
      <c r="G7" s="178"/>
      <c r="H7" s="8"/>
      <c r="I7" s="8"/>
      <c r="J7" s="352"/>
      <c r="K7" s="352"/>
      <c r="L7" s="352"/>
      <c r="M7" s="352"/>
      <c r="N7" s="352"/>
      <c r="O7" s="352"/>
      <c r="P7" s="352"/>
      <c r="Q7" s="352"/>
      <c r="R7" s="352"/>
      <c r="S7" s="352"/>
      <c r="T7" s="352"/>
      <c r="U7" s="352"/>
      <c r="V7" s="352"/>
      <c r="W7" s="352"/>
    </row>
    <row r="8" spans="1:23" ht="15" customHeight="1">
      <c r="F8" s="8"/>
      <c r="G8" s="178"/>
      <c r="H8" s="8"/>
      <c r="I8" s="8"/>
      <c r="J8" s="352"/>
      <c r="K8" s="352"/>
      <c r="L8" s="352"/>
      <c r="M8" s="352"/>
      <c r="N8" s="352"/>
      <c r="O8" s="352"/>
      <c r="P8" s="352"/>
      <c r="Q8" s="352"/>
      <c r="R8" s="352"/>
      <c r="S8" s="352"/>
      <c r="T8" s="352"/>
      <c r="U8" s="352"/>
      <c r="V8" s="352"/>
      <c r="W8" s="352"/>
    </row>
    <row r="9" spans="1:23">
      <c r="F9" s="8"/>
      <c r="G9" s="178"/>
      <c r="H9" s="8"/>
      <c r="I9" s="8"/>
      <c r="J9" s="352"/>
      <c r="K9" s="352"/>
      <c r="L9" s="352"/>
      <c r="M9" s="352"/>
      <c r="N9" s="352"/>
      <c r="O9" s="352"/>
      <c r="P9" s="352"/>
      <c r="Q9" s="352"/>
      <c r="R9" s="352"/>
      <c r="S9" s="352"/>
      <c r="T9" s="352"/>
      <c r="U9" s="352"/>
      <c r="V9" s="352"/>
      <c r="W9" s="352"/>
    </row>
    <row r="10" spans="1:23">
      <c r="F10" s="8"/>
      <c r="G10" s="178"/>
      <c r="H10" s="8"/>
      <c r="I10" s="8"/>
      <c r="J10" s="352"/>
      <c r="K10" s="352"/>
      <c r="L10" s="352"/>
      <c r="M10" s="352"/>
      <c r="N10" s="352"/>
      <c r="O10" s="352"/>
      <c r="P10" s="352"/>
      <c r="Q10" s="352"/>
      <c r="R10" s="352"/>
      <c r="S10" s="352"/>
      <c r="T10" s="352"/>
      <c r="U10" s="352"/>
      <c r="V10" s="352"/>
      <c r="W10" s="352"/>
    </row>
    <row r="11" spans="1:23">
      <c r="F11" s="8"/>
      <c r="G11" s="178"/>
      <c r="H11" s="8"/>
      <c r="I11" s="8"/>
      <c r="J11" s="353" t="s">
        <v>678</v>
      </c>
      <c r="K11" s="353"/>
      <c r="L11" s="353"/>
      <c r="M11" s="353"/>
      <c r="N11" s="8"/>
      <c r="O11" s="8"/>
      <c r="P11" s="8"/>
      <c r="Q11" s="8"/>
      <c r="R11" s="8"/>
      <c r="S11" s="8"/>
      <c r="T11" s="8"/>
      <c r="U11" s="8"/>
      <c r="V11" s="8"/>
      <c r="W11" s="8"/>
    </row>
    <row r="12" spans="1:23">
      <c r="F12" s="8"/>
      <c r="G12" s="178"/>
      <c r="H12" s="8"/>
      <c r="I12" s="8"/>
      <c r="J12" s="353"/>
      <c r="K12" s="353"/>
      <c r="L12" s="353"/>
      <c r="M12" s="353"/>
      <c r="N12" s="8"/>
      <c r="O12" s="8"/>
      <c r="P12" s="8"/>
      <c r="Q12" s="8"/>
      <c r="R12" s="8"/>
      <c r="S12" s="8"/>
      <c r="T12" s="8"/>
      <c r="U12" s="8"/>
      <c r="V12" s="8"/>
      <c r="W12" s="8"/>
    </row>
    <row r="13" spans="1:23">
      <c r="F13" s="8"/>
      <c r="G13" s="178"/>
      <c r="H13" s="8"/>
      <c r="I13" s="8"/>
      <c r="J13" s="8"/>
      <c r="K13" s="8"/>
      <c r="L13" s="8"/>
      <c r="M13" s="8"/>
      <c r="N13" s="8"/>
      <c r="O13" s="8"/>
      <c r="P13" s="8"/>
      <c r="Q13" s="8"/>
      <c r="R13" s="8"/>
      <c r="S13" s="8"/>
      <c r="T13" s="8"/>
      <c r="U13" s="8"/>
      <c r="V13" s="8"/>
      <c r="W13" s="8"/>
    </row>
    <row r="14" spans="1:23">
      <c r="F14" s="8"/>
      <c r="G14" s="178"/>
      <c r="H14" s="8"/>
      <c r="I14" s="8"/>
      <c r="J14" s="8"/>
      <c r="K14" s="8"/>
      <c r="L14" s="8"/>
      <c r="M14" s="8"/>
      <c r="N14" s="8"/>
      <c r="O14" s="8"/>
      <c r="P14" s="8"/>
      <c r="Q14" s="8"/>
      <c r="R14" s="8"/>
      <c r="S14" s="8"/>
      <c r="T14" s="8"/>
      <c r="U14" s="8"/>
      <c r="V14" s="8"/>
      <c r="W14" s="8"/>
    </row>
    <row r="15" spans="1:23">
      <c r="A15" s="350"/>
      <c r="B15" s="350"/>
      <c r="C15" s="350"/>
      <c r="D15" s="350"/>
      <c r="E15" s="350"/>
      <c r="F15" s="350"/>
      <c r="G15" s="351"/>
      <c r="H15" s="350"/>
      <c r="I15" s="350"/>
      <c r="J15" s="350"/>
      <c r="K15" s="350"/>
      <c r="L15" s="350"/>
      <c r="M15" s="350"/>
      <c r="N15" s="350"/>
      <c r="O15" s="350"/>
      <c r="P15" s="350"/>
      <c r="Q15" s="350"/>
      <c r="R15" s="350"/>
      <c r="S15" s="350"/>
      <c r="T15" s="350"/>
      <c r="U15" s="350"/>
      <c r="V15" s="350"/>
      <c r="W15" s="350"/>
    </row>
    <row r="16" spans="1:23">
      <c r="A16" s="350"/>
      <c r="B16" s="350"/>
      <c r="C16" s="350"/>
      <c r="D16" s="350"/>
      <c r="E16" s="350"/>
      <c r="F16" s="350"/>
      <c r="G16" s="351"/>
      <c r="H16" s="350"/>
      <c r="I16" s="350"/>
      <c r="J16" s="350"/>
      <c r="K16" s="350"/>
      <c r="L16" s="350"/>
      <c r="M16" s="350"/>
      <c r="N16" s="350"/>
      <c r="O16" s="350"/>
      <c r="P16" s="350"/>
      <c r="Q16" s="350"/>
      <c r="R16" s="350"/>
      <c r="S16" s="350"/>
      <c r="T16" s="350"/>
      <c r="U16" s="350"/>
      <c r="V16" s="350"/>
      <c r="W16" s="350"/>
    </row>
    <row r="17" spans="1:23">
      <c r="A17" s="350"/>
      <c r="B17" s="350"/>
      <c r="C17" s="350"/>
      <c r="D17" s="350"/>
      <c r="E17" s="350"/>
      <c r="F17" s="350"/>
      <c r="G17" s="351"/>
      <c r="H17" s="350"/>
      <c r="I17" s="350"/>
      <c r="J17" s="350"/>
      <c r="K17" s="350"/>
      <c r="L17" s="350"/>
      <c r="M17" s="350"/>
      <c r="N17" s="350"/>
      <c r="O17" s="350"/>
      <c r="P17" s="350"/>
      <c r="Q17" s="350"/>
      <c r="R17" s="350"/>
      <c r="S17" s="350"/>
      <c r="T17" s="350"/>
      <c r="U17" s="350"/>
      <c r="V17" s="350"/>
      <c r="W17" s="350"/>
    </row>
    <row r="18" spans="1:23">
      <c r="A18" s="350"/>
      <c r="B18" s="350"/>
      <c r="C18" s="350"/>
      <c r="D18" s="350"/>
      <c r="E18" s="350"/>
      <c r="F18" s="350"/>
      <c r="G18" s="351"/>
      <c r="H18" s="350"/>
      <c r="I18" s="350"/>
      <c r="J18" s="350"/>
      <c r="K18" s="350"/>
      <c r="L18" s="350"/>
      <c r="M18" s="350"/>
      <c r="N18" s="350"/>
      <c r="O18" s="350"/>
      <c r="P18" s="350"/>
      <c r="Q18" s="350"/>
      <c r="R18" s="350"/>
      <c r="S18" s="350"/>
      <c r="T18" s="350"/>
      <c r="U18" s="350"/>
      <c r="V18" s="350"/>
      <c r="W18" s="350"/>
    </row>
    <row r="19" spans="1:23" ht="15.75" customHeight="1">
      <c r="A19" s="350"/>
      <c r="B19" s="350"/>
      <c r="C19" s="350"/>
      <c r="D19" s="350"/>
      <c r="E19" s="350"/>
      <c r="F19" s="350"/>
      <c r="G19" s="351"/>
      <c r="H19" s="350"/>
      <c r="I19" s="350"/>
      <c r="J19" s="350"/>
      <c r="K19" s="350"/>
      <c r="L19" s="350"/>
      <c r="M19" s="350"/>
      <c r="N19" s="350"/>
      <c r="O19" s="350"/>
      <c r="P19" s="350"/>
      <c r="Q19" s="350"/>
      <c r="R19" s="350"/>
      <c r="S19" s="350"/>
      <c r="T19" s="350"/>
      <c r="U19" s="350"/>
      <c r="V19" s="350"/>
      <c r="W19" s="350"/>
    </row>
    <row r="20" spans="1:23">
      <c r="A20" s="350"/>
      <c r="B20" s="350"/>
      <c r="C20" s="350"/>
      <c r="D20" s="350"/>
      <c r="E20" s="350"/>
      <c r="F20" s="350"/>
      <c r="G20" s="351"/>
      <c r="H20" s="350"/>
      <c r="I20" s="350"/>
      <c r="J20" s="350"/>
      <c r="K20" s="350"/>
      <c r="L20" s="350"/>
      <c r="M20" s="350"/>
      <c r="N20" s="350"/>
      <c r="O20" s="350"/>
      <c r="P20" s="350"/>
      <c r="Q20" s="350"/>
      <c r="R20" s="350"/>
      <c r="S20" s="350"/>
      <c r="T20" s="350"/>
      <c r="U20" s="350"/>
      <c r="V20" s="350"/>
      <c r="W20" s="350"/>
    </row>
    <row r="21" spans="1:23" hidden="1">
      <c r="I21" s="8"/>
    </row>
    <row r="22" spans="1:23" hidden="1">
      <c r="I22" s="8"/>
    </row>
    <row r="23" spans="1:23" hidden="1">
      <c r="I23" s="8"/>
    </row>
    <row r="24" spans="1:23" hidden="1">
      <c r="I24" s="8"/>
    </row>
    <row r="25" spans="1:23" hidden="1">
      <c r="I25" s="178"/>
    </row>
    <row r="26" spans="1:23" hidden="1">
      <c r="I26" s="178"/>
    </row>
    <row r="27" spans="1:23" hidden="1">
      <c r="I27" s="178"/>
    </row>
    <row r="28" spans="1:23" hidden="1">
      <c r="I28" s="178"/>
    </row>
    <row r="29" spans="1:23" hidden="1">
      <c r="I29" s="178"/>
    </row>
    <row r="30" spans="1:23" hidden="1">
      <c r="I30" s="178"/>
    </row>
    <row r="31" spans="1:23" hidden="1">
      <c r="I31" s="178"/>
    </row>
    <row r="32" spans="1:23" hidden="1">
      <c r="I32" s="178"/>
    </row>
    <row r="33" spans="9:9" hidden="1">
      <c r="I33" s="178"/>
    </row>
    <row r="34" spans="9:9" hidden="1">
      <c r="I34" s="178"/>
    </row>
    <row r="35" spans="9:9" hidden="1">
      <c r="I35" s="178"/>
    </row>
    <row r="36" spans="9:9" hidden="1">
      <c r="I36" s="178"/>
    </row>
    <row r="37" spans="9:9" hidden="1">
      <c r="I37" s="178"/>
    </row>
    <row r="38" spans="9:9" hidden="1">
      <c r="I38" s="178"/>
    </row>
    <row r="39" spans="9:9" hidden="1">
      <c r="I39" s="178"/>
    </row>
    <row r="40" spans="9:9" hidden="1">
      <c r="I40" s="178"/>
    </row>
    <row r="41" spans="9:9" hidden="1">
      <c r="I41" s="178"/>
    </row>
    <row r="42" spans="9:9" hidden="1">
      <c r="I42" s="178"/>
    </row>
    <row r="43" spans="9:9" hidden="1">
      <c r="I43" s="178"/>
    </row>
    <row r="44" spans="9:9" hidden="1">
      <c r="I44" s="178"/>
    </row>
    <row r="45" spans="9:9" hidden="1">
      <c r="I45" s="178"/>
    </row>
    <row r="46" spans="9:9" hidden="1">
      <c r="I46" s="178"/>
    </row>
    <row r="47" spans="9:9" hidden="1">
      <c r="I47" s="178"/>
    </row>
    <row r="48" spans="9:9" hidden="1">
      <c r="I48" s="178"/>
    </row>
    <row r="49" spans="9:9" hidden="1">
      <c r="I49" s="178"/>
    </row>
    <row r="50" spans="9:9" hidden="1">
      <c r="I50" s="178"/>
    </row>
  </sheetData>
  <mergeCells count="2">
    <mergeCell ref="J3:W10"/>
    <mergeCell ref="J11:M12"/>
  </mergeCells>
  <pageMargins left="0.7" right="0.7" top="0.75" bottom="0.75" header="0.3" footer="0.3"/>
  <pageSetup orientation="portrait" r:id="rId1"/>
  <headerFooter>
    <oddHeader>&amp;L&amp;"Calibri"&amp;10&amp;K000000Confidential&amp;1#</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XDJ38"/>
  <sheetViews>
    <sheetView showGridLines="0" zoomScale="80" zoomScaleNormal="80" workbookViewId="0"/>
  </sheetViews>
  <sheetFormatPr baseColWidth="10" defaultColWidth="11.5546875" defaultRowHeight="17.399999999999999"/>
  <cols>
    <col min="1" max="1" width="7.77734375" style="84" customWidth="1"/>
    <col min="2" max="2" width="94" style="84" customWidth="1"/>
    <col min="3" max="4" width="25" style="84" customWidth="1"/>
    <col min="5" max="16384" width="11.5546875" style="84"/>
  </cols>
  <sheetData>
    <row r="1" spans="1:6" s="56" customFormat="1" ht="20.25" customHeight="1">
      <c r="B1" s="23"/>
      <c r="C1" s="24"/>
      <c r="D1" s="24"/>
      <c r="F1" s="58"/>
    </row>
    <row r="2" spans="1:6" s="56" customFormat="1" ht="20.25" customHeight="1">
      <c r="B2" s="23"/>
      <c r="C2" s="24"/>
      <c r="D2" s="24"/>
      <c r="F2" s="58"/>
    </row>
    <row r="5" spans="1:6" s="22" customFormat="1" ht="26.4">
      <c r="A5" s="33"/>
      <c r="B5" s="33" t="s">
        <v>16</v>
      </c>
      <c r="C5" s="33"/>
      <c r="D5" s="33"/>
    </row>
    <row r="6" spans="1:6" ht="26.4">
      <c r="A6" s="33"/>
      <c r="B6" s="36"/>
      <c r="C6" s="33"/>
      <c r="D6" s="33"/>
    </row>
    <row r="7" spans="1:6" ht="19.8">
      <c r="A7" s="78"/>
      <c r="B7" s="57" t="s">
        <v>432</v>
      </c>
      <c r="C7" s="201" t="s">
        <v>666</v>
      </c>
      <c r="D7" s="201" t="s">
        <v>667</v>
      </c>
      <c r="E7"/>
    </row>
    <row r="8" spans="1:6" ht="19.8">
      <c r="A8" s="85"/>
      <c r="B8" s="68" t="s">
        <v>433</v>
      </c>
      <c r="C8" s="202" t="s">
        <v>87</v>
      </c>
      <c r="D8" s="202" t="s">
        <v>87</v>
      </c>
      <c r="E8"/>
    </row>
    <row r="9" spans="1:6" ht="19.8">
      <c r="A9" s="85">
        <v>1</v>
      </c>
      <c r="B9" s="42" t="s">
        <v>434</v>
      </c>
      <c r="C9" s="203">
        <v>56719726.091112003</v>
      </c>
      <c r="D9" s="203">
        <v>60358465.636115663</v>
      </c>
      <c r="E9"/>
    </row>
    <row r="10" spans="1:6" ht="19.8">
      <c r="A10" s="85">
        <v>2</v>
      </c>
      <c r="B10" s="42" t="s">
        <v>657</v>
      </c>
      <c r="C10" s="204">
        <v>-90996</v>
      </c>
      <c r="D10" s="204">
        <v>-93165</v>
      </c>
      <c r="E10" s="146"/>
    </row>
    <row r="11" spans="1:6" ht="19.8">
      <c r="A11" s="85">
        <v>3</v>
      </c>
      <c r="B11" s="42" t="s">
        <v>435</v>
      </c>
      <c r="C11" s="196">
        <v>56628730.091112003</v>
      </c>
      <c r="D11" s="196">
        <v>60265300.636115663</v>
      </c>
      <c r="E11"/>
    </row>
    <row r="12" spans="1:6" ht="19.8">
      <c r="A12" s="85"/>
      <c r="B12" s="68" t="s">
        <v>436</v>
      </c>
      <c r="C12" s="205"/>
      <c r="D12" s="206"/>
      <c r="E12"/>
    </row>
    <row r="13" spans="1:6" ht="39.6">
      <c r="A13" s="211">
        <v>4</v>
      </c>
      <c r="B13" s="42" t="s">
        <v>437</v>
      </c>
      <c r="C13" s="203">
        <v>4354437.6966770338</v>
      </c>
      <c r="D13" s="196">
        <v>4255915.8188377768</v>
      </c>
      <c r="E13"/>
    </row>
    <row r="14" spans="1:6" ht="39.6">
      <c r="A14" s="85">
        <v>5</v>
      </c>
      <c r="B14" s="190" t="s">
        <v>438</v>
      </c>
      <c r="C14" s="212" t="s">
        <v>91</v>
      </c>
      <c r="D14" s="213" t="s">
        <v>91</v>
      </c>
      <c r="E14"/>
    </row>
    <row r="15" spans="1:6" ht="39.6">
      <c r="A15" s="85">
        <v>6</v>
      </c>
      <c r="B15" s="190" t="s">
        <v>439</v>
      </c>
      <c r="C15" s="212" t="s">
        <v>91</v>
      </c>
      <c r="D15" s="213" t="s">
        <v>91</v>
      </c>
      <c r="E15"/>
    </row>
    <row r="16" spans="1:6" ht="39.6">
      <c r="A16" s="85">
        <v>7</v>
      </c>
      <c r="B16" s="190" t="s">
        <v>440</v>
      </c>
      <c r="C16" s="212" t="s">
        <v>91</v>
      </c>
      <c r="D16" s="213" t="s">
        <v>91</v>
      </c>
      <c r="E16"/>
    </row>
    <row r="17" spans="1:16338" ht="19.8">
      <c r="A17" s="85">
        <v>8</v>
      </c>
      <c r="B17" s="190" t="s">
        <v>441</v>
      </c>
      <c r="C17" s="212" t="s">
        <v>91</v>
      </c>
      <c r="D17" s="213" t="s">
        <v>91</v>
      </c>
      <c r="E17"/>
    </row>
    <row r="18" spans="1:16338" ht="19.8">
      <c r="A18" s="85">
        <v>9</v>
      </c>
      <c r="B18" s="190" t="s">
        <v>442</v>
      </c>
      <c r="C18" s="212" t="s">
        <v>91</v>
      </c>
      <c r="D18" s="213" t="s">
        <v>91</v>
      </c>
      <c r="E18"/>
    </row>
    <row r="19" spans="1:16338" ht="39.6">
      <c r="A19" s="85">
        <v>10</v>
      </c>
      <c r="B19" s="190" t="s">
        <v>443</v>
      </c>
      <c r="C19" s="212" t="s">
        <v>91</v>
      </c>
      <c r="D19" s="213" t="s">
        <v>91</v>
      </c>
      <c r="E19"/>
    </row>
    <row r="20" spans="1:16338" ht="19.8">
      <c r="A20" s="85">
        <v>11</v>
      </c>
      <c r="B20" s="42" t="s">
        <v>444</v>
      </c>
      <c r="C20" s="203">
        <v>4354437.6966770338</v>
      </c>
      <c r="D20" s="196">
        <v>4255915.8188377768</v>
      </c>
      <c r="E20"/>
    </row>
    <row r="21" spans="1:16338" ht="19.8">
      <c r="A21" s="85"/>
      <c r="B21" s="68" t="s">
        <v>445</v>
      </c>
      <c r="C21" s="205" t="s">
        <v>91</v>
      </c>
      <c r="D21" s="206" t="s">
        <v>91</v>
      </c>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row>
    <row r="22" spans="1:16338" ht="39.6">
      <c r="A22" s="85">
        <v>12</v>
      </c>
      <c r="B22" s="190" t="s">
        <v>446</v>
      </c>
      <c r="C22" s="212" t="s">
        <v>91</v>
      </c>
      <c r="D22" s="213" t="s">
        <v>91</v>
      </c>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row>
    <row r="23" spans="1:16338" ht="39.6">
      <c r="A23" s="85">
        <v>13</v>
      </c>
      <c r="B23" s="190" t="s">
        <v>447</v>
      </c>
      <c r="C23" s="212" t="s">
        <v>91</v>
      </c>
      <c r="D23" s="213" t="s">
        <v>91</v>
      </c>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row>
    <row r="24" spans="1:16338" ht="19.8">
      <c r="A24" s="85">
        <v>14</v>
      </c>
      <c r="B24" s="190" t="s">
        <v>448</v>
      </c>
      <c r="C24" s="212" t="s">
        <v>91</v>
      </c>
      <c r="D24" s="213" t="s">
        <v>91</v>
      </c>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row>
    <row r="25" spans="1:16338" ht="19.8">
      <c r="A25" s="85">
        <v>15</v>
      </c>
      <c r="B25" s="190" t="s">
        <v>449</v>
      </c>
      <c r="C25" s="212" t="s">
        <v>91</v>
      </c>
      <c r="D25" s="213" t="s">
        <v>91</v>
      </c>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row>
    <row r="26" spans="1:16338" ht="19.8">
      <c r="A26" s="85">
        <v>16</v>
      </c>
      <c r="B26" s="190" t="s">
        <v>450</v>
      </c>
      <c r="C26" s="212" t="s">
        <v>91</v>
      </c>
      <c r="D26" s="213" t="s">
        <v>91</v>
      </c>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row>
    <row r="27" spans="1:16338" ht="19.8">
      <c r="A27" s="85"/>
      <c r="B27" s="68" t="s">
        <v>451</v>
      </c>
      <c r="C27" s="205" t="s">
        <v>91</v>
      </c>
      <c r="D27" s="206" t="s">
        <v>91</v>
      </c>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row>
    <row r="28" spans="1:16338" ht="19.8">
      <c r="A28" s="85">
        <v>17</v>
      </c>
      <c r="B28" s="42" t="s">
        <v>452</v>
      </c>
      <c r="C28" s="203">
        <v>12808899.575111333</v>
      </c>
      <c r="D28" s="196">
        <v>12584491.580548</v>
      </c>
      <c r="E28"/>
      <c r="F28"/>
      <c r="G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row>
    <row r="29" spans="1:16338" ht="19.8">
      <c r="A29" s="85">
        <v>18</v>
      </c>
      <c r="B29" s="42" t="s">
        <v>453</v>
      </c>
      <c r="C29" s="207">
        <v>-10229493.4</v>
      </c>
      <c r="D29" s="204">
        <v>-9971741</v>
      </c>
      <c r="E29"/>
      <c r="F29"/>
      <c r="G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row>
    <row r="30" spans="1:16338" ht="19.8">
      <c r="A30" s="85">
        <v>19</v>
      </c>
      <c r="B30" s="42" t="s">
        <v>454</v>
      </c>
      <c r="C30" s="203">
        <v>2579406.1751113329</v>
      </c>
      <c r="D30" s="203">
        <v>2612750.5805479996</v>
      </c>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row>
    <row r="31" spans="1:16338" ht="19.8">
      <c r="A31" s="85"/>
      <c r="B31" s="68" t="s">
        <v>455</v>
      </c>
      <c r="C31" s="205" t="s">
        <v>91</v>
      </c>
      <c r="D31" s="206" t="s">
        <v>91</v>
      </c>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row>
    <row r="32" spans="1:16338" ht="19.8">
      <c r="A32" s="85">
        <v>20</v>
      </c>
      <c r="B32" s="42" t="s">
        <v>456</v>
      </c>
      <c r="C32" s="196">
        <v>4262054</v>
      </c>
      <c r="D32" s="196">
        <v>4331741.7294030003</v>
      </c>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row>
    <row r="33" spans="1:16338" ht="19.8">
      <c r="A33" s="85">
        <v>21</v>
      </c>
      <c r="B33" s="42" t="s">
        <v>457</v>
      </c>
      <c r="C33" s="196">
        <v>63562573.964299001</v>
      </c>
      <c r="D33" s="196">
        <v>67133967.035501435</v>
      </c>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row>
    <row r="34" spans="1:16338" ht="19.8">
      <c r="A34" s="85"/>
      <c r="B34" s="68" t="s">
        <v>458</v>
      </c>
      <c r="C34" s="208" t="s">
        <v>91</v>
      </c>
      <c r="D34" s="209" t="s">
        <v>91</v>
      </c>
      <c r="E34"/>
    </row>
    <row r="35" spans="1:16338" ht="19.8">
      <c r="A35" s="85">
        <v>22</v>
      </c>
      <c r="B35" s="42" t="s">
        <v>458</v>
      </c>
      <c r="C35" s="210">
        <v>6.705288559408619E-2</v>
      </c>
      <c r="D35" s="210">
        <v>6.4523845687717379E-2</v>
      </c>
      <c r="E35"/>
    </row>
    <row r="36" spans="1:16338">
      <c r="C36" s="86"/>
      <c r="D36" s="86"/>
    </row>
    <row r="37" spans="1:16338" ht="19.8">
      <c r="B37" s="79" t="s">
        <v>431</v>
      </c>
      <c r="C37" s="87"/>
      <c r="D37" s="87"/>
    </row>
    <row r="38" spans="1:16338" ht="19.8">
      <c r="B38" s="313" t="s">
        <v>681</v>
      </c>
    </row>
  </sheetData>
  <pageMargins left="0.7" right="0.7" top="0.75" bottom="0.75" header="0.3" footer="0.3"/>
  <pageSetup orientation="portrait" r:id="rId1"/>
  <headerFooter>
    <oddHeader>&amp;L&amp;"Calibri"&amp;10&amp;K000000Confidential&amp;1#</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I22"/>
  <sheetViews>
    <sheetView showGridLines="0" zoomScale="80" zoomScaleNormal="80" workbookViewId="0"/>
  </sheetViews>
  <sheetFormatPr baseColWidth="10" defaultColWidth="11.44140625" defaultRowHeight="14.4"/>
  <cols>
    <col min="1" max="1" width="7.77734375" customWidth="1"/>
    <col min="2" max="2" width="47.44140625" customWidth="1"/>
    <col min="3" max="9" width="20.77734375" customWidth="1"/>
  </cols>
  <sheetData>
    <row r="1" spans="1:9" s="56" customFormat="1" ht="20.25" customHeight="1">
      <c r="B1" s="23"/>
      <c r="C1" s="24"/>
      <c r="E1" s="58"/>
    </row>
    <row r="2" spans="1:9" s="56" customFormat="1" ht="20.25" customHeight="1">
      <c r="B2" s="23"/>
      <c r="C2" s="24"/>
      <c r="E2" s="58"/>
    </row>
    <row r="5" spans="1:9" ht="26.4">
      <c r="B5" s="88" t="s">
        <v>19</v>
      </c>
    </row>
    <row r="6" spans="1:9" ht="19.8">
      <c r="B6" s="36"/>
      <c r="C6" s="366" t="s">
        <v>668</v>
      </c>
      <c r="D6" s="367"/>
      <c r="E6" s="367"/>
      <c r="F6" s="367"/>
      <c r="G6" s="367"/>
      <c r="H6" s="367"/>
      <c r="I6" s="367"/>
    </row>
    <row r="7" spans="1:9" ht="15" customHeight="1">
      <c r="C7" s="368" t="s">
        <v>459</v>
      </c>
      <c r="D7" s="369"/>
      <c r="E7" s="370" t="s">
        <v>460</v>
      </c>
      <c r="F7" s="368" t="s">
        <v>461</v>
      </c>
      <c r="G7" s="369"/>
      <c r="H7" s="370" t="s">
        <v>462</v>
      </c>
      <c r="I7" s="372" t="s">
        <v>463</v>
      </c>
    </row>
    <row r="8" spans="1:9" ht="39.6">
      <c r="B8" s="181" t="s">
        <v>85</v>
      </c>
      <c r="C8" s="215" t="s">
        <v>464</v>
      </c>
      <c r="D8" s="215" t="s">
        <v>465</v>
      </c>
      <c r="E8" s="371"/>
      <c r="F8" s="215" t="s">
        <v>466</v>
      </c>
      <c r="G8" s="215" t="s">
        <v>467</v>
      </c>
      <c r="H8" s="371"/>
      <c r="I8" s="373"/>
    </row>
    <row r="9" spans="1:9" ht="19.8">
      <c r="A9" s="173">
        <v>1</v>
      </c>
      <c r="B9" s="90" t="s">
        <v>468</v>
      </c>
      <c r="C9" s="168">
        <v>2285386.8443459999</v>
      </c>
      <c r="D9" s="168">
        <v>38241509.033431999</v>
      </c>
      <c r="E9" s="190"/>
      <c r="F9" s="168">
        <v>1189453.312439</v>
      </c>
      <c r="G9" s="168">
        <v>293000</v>
      </c>
      <c r="H9" s="190"/>
      <c r="I9" s="168">
        <v>39337442.565338999</v>
      </c>
    </row>
    <row r="10" spans="1:9" ht="19.8">
      <c r="A10" s="173">
        <v>2</v>
      </c>
      <c r="B10" s="90" t="s">
        <v>469</v>
      </c>
      <c r="C10" s="168"/>
      <c r="D10" s="168">
        <v>10210998.315497</v>
      </c>
      <c r="E10" s="190"/>
      <c r="F10" s="168"/>
      <c r="G10" s="168"/>
      <c r="H10" s="190"/>
      <c r="I10" s="168">
        <v>10210998.315497</v>
      </c>
    </row>
    <row r="11" spans="1:9" ht="19.8">
      <c r="A11" s="214" t="s">
        <v>470</v>
      </c>
      <c r="B11" s="90" t="s">
        <v>471</v>
      </c>
      <c r="C11" s="168"/>
      <c r="D11" s="168">
        <v>6476649.8531210003</v>
      </c>
      <c r="E11" s="190"/>
      <c r="F11" s="168"/>
      <c r="G11" s="168"/>
      <c r="H11" s="190"/>
      <c r="I11" s="168">
        <v>6476649.8531210003</v>
      </c>
    </row>
    <row r="12" spans="1:9" ht="19.8">
      <c r="A12" s="173">
        <v>3</v>
      </c>
      <c r="B12" s="90" t="s">
        <v>472</v>
      </c>
      <c r="C12" s="168">
        <v>24011.179139</v>
      </c>
      <c r="D12" s="168">
        <v>12911515.236667</v>
      </c>
      <c r="E12" s="190"/>
      <c r="F12" s="168">
        <v>40974.555883000001</v>
      </c>
      <c r="G12" s="168"/>
      <c r="H12" s="190"/>
      <c r="I12" s="168">
        <v>12894551.859923</v>
      </c>
    </row>
    <row r="13" spans="1:9" ht="19.8">
      <c r="A13" s="173">
        <v>4</v>
      </c>
      <c r="B13" s="104" t="s">
        <v>473</v>
      </c>
      <c r="C13" s="216">
        <v>2309398.0234849998</v>
      </c>
      <c r="D13" s="216">
        <v>67840672.438717008</v>
      </c>
      <c r="E13" s="217"/>
      <c r="F13" s="216">
        <v>1230427.8683219999</v>
      </c>
      <c r="G13" s="216">
        <v>293000</v>
      </c>
      <c r="H13" s="217"/>
      <c r="I13" s="216">
        <v>68919642.593879998</v>
      </c>
    </row>
    <row r="15" spans="1:9" ht="19.8">
      <c r="A15" s="63"/>
      <c r="B15" s="313" t="s">
        <v>681</v>
      </c>
    </row>
    <row r="16" spans="1:9" ht="19.8">
      <c r="A16" s="63"/>
      <c r="B16" s="63"/>
    </row>
    <row r="17" spans="1:2" ht="19.8">
      <c r="A17" s="63"/>
      <c r="B17" s="63"/>
    </row>
    <row r="18" spans="1:2" ht="19.8">
      <c r="A18" s="63"/>
      <c r="B18" s="63"/>
    </row>
    <row r="19" spans="1:2" ht="19.8">
      <c r="A19" s="63"/>
      <c r="B19" s="63"/>
    </row>
    <row r="20" spans="1:2" ht="19.8">
      <c r="A20" s="63"/>
      <c r="B20" s="63"/>
    </row>
    <row r="21" spans="1:2" ht="19.8">
      <c r="A21" s="63"/>
      <c r="B21" s="63"/>
    </row>
    <row r="22" spans="1:2" ht="19.8">
      <c r="A22" s="63"/>
      <c r="B22" s="63"/>
    </row>
  </sheetData>
  <mergeCells count="6">
    <mergeCell ref="C6:I6"/>
    <mergeCell ref="C7:D7"/>
    <mergeCell ref="E7:E8"/>
    <mergeCell ref="F7:G7"/>
    <mergeCell ref="H7:H8"/>
    <mergeCell ref="I7:I8"/>
  </mergeCells>
  <pageMargins left="0.7" right="0.7" top="0.75" bottom="0.75" header="0.3" footer="0.3"/>
  <pageSetup orientation="portrait" r:id="rId1"/>
  <headerFooter>
    <oddHeader>&amp;L&amp;"Calibri"&amp;10&amp;K000000Confidential&amp;1#</oddHeader>
  </headerFooter>
  <ignoredErrors>
    <ignoredError sqref="A11"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E16"/>
  <sheetViews>
    <sheetView showGridLines="0" zoomScale="80" zoomScaleNormal="80" workbookViewId="0"/>
  </sheetViews>
  <sheetFormatPr baseColWidth="10" defaultColWidth="11.44140625" defaultRowHeight="14.4"/>
  <cols>
    <col min="1" max="1" width="7.77734375" customWidth="1"/>
    <col min="2" max="2" width="87.21875" customWidth="1"/>
    <col min="3" max="9" width="22.21875" customWidth="1"/>
  </cols>
  <sheetData>
    <row r="1" spans="1:5" s="56" customFormat="1" ht="20.25" customHeight="1">
      <c r="B1" s="23"/>
      <c r="C1" s="24"/>
      <c r="E1" s="58"/>
    </row>
    <row r="2" spans="1:5" s="56" customFormat="1" ht="20.25" customHeight="1">
      <c r="B2" s="23"/>
      <c r="C2" s="24"/>
      <c r="E2" s="58"/>
    </row>
    <row r="5" spans="1:5" ht="26.4">
      <c r="B5" s="88" t="s">
        <v>474</v>
      </c>
    </row>
    <row r="6" spans="1:5" ht="26.4">
      <c r="B6" s="88"/>
    </row>
    <row r="7" spans="1:5" ht="19.8">
      <c r="B7" s="63" t="s">
        <v>85</v>
      </c>
      <c r="C7" s="103" t="s">
        <v>668</v>
      </c>
      <c r="D7" s="308"/>
      <c r="E7" s="308"/>
    </row>
    <row r="8" spans="1:5" ht="39.6">
      <c r="A8" s="61">
        <v>1</v>
      </c>
      <c r="B8" s="91" t="s">
        <v>475</v>
      </c>
      <c r="C8" s="219">
        <v>2064190</v>
      </c>
    </row>
    <row r="9" spans="1:5" ht="19.8">
      <c r="A9" s="61">
        <v>2</v>
      </c>
      <c r="B9" s="42" t="s">
        <v>476</v>
      </c>
      <c r="C9" s="220">
        <v>587622</v>
      </c>
    </row>
    <row r="10" spans="1:5" ht="39.6">
      <c r="A10" s="61">
        <v>3</v>
      </c>
      <c r="B10" s="42" t="s">
        <v>477</v>
      </c>
      <c r="C10" s="220">
        <v>-105909</v>
      </c>
    </row>
    <row r="11" spans="1:5" ht="19.8">
      <c r="A11" s="61">
        <v>4</v>
      </c>
      <c r="B11" s="42" t="s">
        <v>478</v>
      </c>
      <c r="C11" s="220">
        <v>-287226</v>
      </c>
    </row>
    <row r="12" spans="1:5" ht="19.8">
      <c r="A12" s="61">
        <v>5</v>
      </c>
      <c r="B12" s="42" t="s">
        <v>479</v>
      </c>
      <c r="C12" s="220">
        <v>0</v>
      </c>
    </row>
    <row r="13" spans="1:5" ht="39.6">
      <c r="A13" s="61">
        <v>6</v>
      </c>
      <c r="B13" s="91" t="s">
        <v>480</v>
      </c>
      <c r="C13" s="219">
        <v>2258677</v>
      </c>
    </row>
    <row r="14" spans="1:5" ht="19.8">
      <c r="A14" s="63"/>
      <c r="B14" s="63"/>
    </row>
    <row r="15" spans="1:5" ht="19.8">
      <c r="B15" s="186" t="s">
        <v>481</v>
      </c>
    </row>
    <row r="16" spans="1:5" ht="19.8">
      <c r="A16" s="63"/>
      <c r="B16" s="63"/>
    </row>
  </sheetData>
  <pageMargins left="0.7" right="0.7" top="0.75" bottom="0.75" header="0.3" footer="0.3"/>
  <pageSetup orientation="portrait" r:id="rId1"/>
  <headerFooter>
    <oddHeader>&amp;L&amp;"Calibri"&amp;10&amp;K000000Confidential&amp;1#</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7"/>
  <sheetViews>
    <sheetView showGridLines="0" zoomScale="80" zoomScaleNormal="80" workbookViewId="0"/>
  </sheetViews>
  <sheetFormatPr baseColWidth="10" defaultColWidth="11.44140625" defaultRowHeight="14.4"/>
  <cols>
    <col min="1" max="1" width="7.77734375" customWidth="1"/>
    <col min="2" max="2" width="48.77734375" customWidth="1"/>
    <col min="3" max="7" width="19.21875" customWidth="1"/>
    <col min="8" max="8" width="22.21875" customWidth="1"/>
  </cols>
  <sheetData>
    <row r="1" spans="1:7" s="56" customFormat="1" ht="20.25" customHeight="1">
      <c r="B1" s="23"/>
      <c r="C1" s="24"/>
      <c r="E1" s="58"/>
    </row>
    <row r="2" spans="1:7" s="56" customFormat="1" ht="20.25" customHeight="1">
      <c r="B2" s="23"/>
      <c r="C2" s="24"/>
      <c r="E2" s="58"/>
    </row>
    <row r="5" spans="1:7" ht="26.4">
      <c r="B5" s="88" t="s">
        <v>482</v>
      </c>
    </row>
    <row r="6" spans="1:7" ht="26.4">
      <c r="B6" s="88"/>
    </row>
    <row r="7" spans="1:7" ht="26.4">
      <c r="B7" s="88"/>
      <c r="C7" s="364" t="s">
        <v>668</v>
      </c>
      <c r="D7" s="365"/>
      <c r="E7" s="365"/>
      <c r="F7" s="365"/>
      <c r="G7" s="365"/>
    </row>
    <row r="8" spans="1:7" ht="68.25" customHeight="1">
      <c r="B8" s="181" t="s">
        <v>85</v>
      </c>
      <c r="C8" s="215" t="s">
        <v>483</v>
      </c>
      <c r="D8" s="215" t="s">
        <v>484</v>
      </c>
      <c r="E8" s="215" t="s">
        <v>485</v>
      </c>
      <c r="F8" s="215" t="s">
        <v>486</v>
      </c>
      <c r="G8" s="221" t="s">
        <v>487</v>
      </c>
    </row>
    <row r="9" spans="1:7" ht="16.5" customHeight="1">
      <c r="A9" s="143">
        <v>1</v>
      </c>
      <c r="B9" s="42" t="s">
        <v>488</v>
      </c>
      <c r="C9" s="251">
        <v>37195589.11980962</v>
      </c>
      <c r="D9" s="251">
        <v>2141853.4455283554</v>
      </c>
      <c r="E9" s="251">
        <v>2139659.4104823554</v>
      </c>
      <c r="F9" s="251">
        <v>2194.035046</v>
      </c>
      <c r="G9" s="190"/>
    </row>
    <row r="10" spans="1:7" ht="16.5" customHeight="1">
      <c r="A10" s="143">
        <v>2</v>
      </c>
      <c r="B10" s="42" t="s">
        <v>489</v>
      </c>
      <c r="C10" s="251">
        <v>10210998.315494999</v>
      </c>
      <c r="D10" s="251"/>
      <c r="E10" s="251"/>
      <c r="F10" s="251"/>
      <c r="G10" s="190"/>
    </row>
    <row r="11" spans="1:7" ht="16.5" customHeight="1">
      <c r="A11" s="143">
        <v>3</v>
      </c>
      <c r="B11" s="222" t="s">
        <v>490</v>
      </c>
      <c r="C11" s="252">
        <v>47406587.435304619</v>
      </c>
      <c r="D11" s="252">
        <v>2141853.4455283554</v>
      </c>
      <c r="E11" s="252">
        <v>2139659.4104823554</v>
      </c>
      <c r="F11" s="252">
        <v>2194.035046</v>
      </c>
      <c r="G11" s="190"/>
    </row>
    <row r="12" spans="1:7" ht="16.5" customHeight="1">
      <c r="A12" s="143">
        <v>4</v>
      </c>
      <c r="B12" s="42" t="s">
        <v>491</v>
      </c>
      <c r="C12" s="251">
        <v>1412176.5822575476</v>
      </c>
      <c r="D12" s="251">
        <v>93539.772115452201</v>
      </c>
      <c r="E12" s="251">
        <v>93539.772115452201</v>
      </c>
      <c r="F12" s="253"/>
      <c r="G12" s="190"/>
    </row>
    <row r="17" spans="3:3">
      <c r="C17" s="93"/>
    </row>
  </sheetData>
  <mergeCells count="1">
    <mergeCell ref="C7:G7"/>
  </mergeCells>
  <pageMargins left="0.7" right="0.7" top="0.75" bottom="0.75" header="0.3" footer="0.3"/>
  <pageSetup orientation="portrait" r:id="rId1"/>
  <headerFooter>
    <oddHeader>&amp;L&amp;"Calibri"&amp;10&amp;K000000Confidential&amp;1#</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H34"/>
  <sheetViews>
    <sheetView showGridLines="0" zoomScale="80" zoomScaleNormal="80" workbookViewId="0"/>
  </sheetViews>
  <sheetFormatPr baseColWidth="10" defaultColWidth="11.44140625" defaultRowHeight="14.4"/>
  <cols>
    <col min="1" max="1" width="7.77734375" customWidth="1"/>
    <col min="2" max="2" width="80.21875" customWidth="1"/>
    <col min="3" max="8" width="23.21875" customWidth="1"/>
    <col min="9" max="9" width="22.21875" customWidth="1"/>
  </cols>
  <sheetData>
    <row r="1" spans="1:8" s="56" customFormat="1" ht="20.25" customHeight="1">
      <c r="B1" s="23"/>
      <c r="C1" s="24"/>
      <c r="E1" s="58"/>
    </row>
    <row r="2" spans="1:8" s="56" customFormat="1" ht="20.25" customHeight="1">
      <c r="B2" s="23"/>
      <c r="C2" s="24"/>
      <c r="E2" s="58"/>
    </row>
    <row r="4" spans="1:8" ht="21">
      <c r="B4" s="380" t="s">
        <v>670</v>
      </c>
      <c r="C4" s="380"/>
      <c r="D4" s="380"/>
      <c r="E4" s="380"/>
    </row>
    <row r="5" spans="1:8" ht="23.25" customHeight="1">
      <c r="B5" s="36"/>
    </row>
    <row r="6" spans="1:8" ht="23.25" customHeight="1">
      <c r="B6" s="88"/>
      <c r="C6" s="378" t="s">
        <v>668</v>
      </c>
      <c r="D6" s="379"/>
      <c r="E6" s="379"/>
      <c r="F6" s="379"/>
      <c r="G6" s="379"/>
      <c r="H6" s="379"/>
    </row>
    <row r="7" spans="1:8" ht="19.8">
      <c r="A7" s="171"/>
      <c r="B7" s="181" t="s">
        <v>85</v>
      </c>
      <c r="C7" s="374" t="s">
        <v>492</v>
      </c>
      <c r="D7" s="374"/>
      <c r="E7" s="375" t="s">
        <v>493</v>
      </c>
      <c r="F7" s="376"/>
      <c r="G7" s="377" t="s">
        <v>494</v>
      </c>
      <c r="H7" s="376"/>
    </row>
    <row r="8" spans="1:8" ht="34.5" customHeight="1">
      <c r="A8" s="172"/>
      <c r="B8" s="215" t="s">
        <v>495</v>
      </c>
      <c r="C8" s="255" t="s">
        <v>496</v>
      </c>
      <c r="D8" s="255" t="s">
        <v>497</v>
      </c>
      <c r="E8" s="215" t="s">
        <v>498</v>
      </c>
      <c r="F8" s="215" t="s">
        <v>497</v>
      </c>
      <c r="G8" s="215" t="s">
        <v>499</v>
      </c>
      <c r="H8" s="215" t="s">
        <v>500</v>
      </c>
    </row>
    <row r="9" spans="1:8" ht="19.8">
      <c r="A9" s="173">
        <v>1</v>
      </c>
      <c r="B9" s="42" t="s">
        <v>501</v>
      </c>
      <c r="C9" s="168">
        <v>10803247.01481</v>
      </c>
      <c r="D9" s="168">
        <v>0</v>
      </c>
      <c r="E9" s="168">
        <v>10803247.014809487</v>
      </c>
      <c r="F9" s="168">
        <v>0</v>
      </c>
      <c r="G9" s="168">
        <v>1884.88</v>
      </c>
      <c r="H9" s="92">
        <v>1.744734705608543E-4</v>
      </c>
    </row>
    <row r="10" spans="1:8" ht="19.8">
      <c r="A10" s="173">
        <v>2</v>
      </c>
      <c r="B10" s="42" t="s">
        <v>502</v>
      </c>
      <c r="C10" s="168">
        <v>32272.311942</v>
      </c>
      <c r="D10" s="168">
        <v>313492.21585699997</v>
      </c>
      <c r="E10" s="168">
        <v>32272.311942</v>
      </c>
      <c r="F10" s="168">
        <v>243429.106348</v>
      </c>
      <c r="G10" s="168">
        <v>78104.268158999999</v>
      </c>
      <c r="H10" s="92">
        <v>0.28329295019021283</v>
      </c>
    </row>
    <row r="11" spans="1:8" ht="19.8">
      <c r="A11" s="173">
        <v>3</v>
      </c>
      <c r="B11" s="42" t="s">
        <v>503</v>
      </c>
      <c r="C11" s="168">
        <v>1930.1579509999999</v>
      </c>
      <c r="D11" s="168">
        <v>66393.194489000001</v>
      </c>
      <c r="E11" s="168">
        <v>1930.1579509999999</v>
      </c>
      <c r="F11" s="168">
        <v>13641.419968</v>
      </c>
      <c r="G11" s="168">
        <v>15571.577918999999</v>
      </c>
      <c r="H11" s="92">
        <v>1</v>
      </c>
    </row>
    <row r="12" spans="1:8" ht="19.8">
      <c r="A12" s="173">
        <v>4</v>
      </c>
      <c r="B12" s="42" t="s">
        <v>504</v>
      </c>
      <c r="C12" s="168">
        <v>963187.57970500004</v>
      </c>
      <c r="D12" s="168">
        <v>35664.034692000001</v>
      </c>
      <c r="E12" s="168">
        <v>963187.57970500004</v>
      </c>
      <c r="F12" s="168">
        <v>16960.734568</v>
      </c>
      <c r="G12" s="168">
        <v>213785.219423</v>
      </c>
      <c r="H12" s="92">
        <v>0.21811517329555347</v>
      </c>
    </row>
    <row r="13" spans="1:8" ht="19.8">
      <c r="A13" s="174"/>
      <c r="B13" s="192" t="s">
        <v>505</v>
      </c>
      <c r="C13" s="190"/>
      <c r="D13" s="190"/>
      <c r="E13" s="190"/>
      <c r="F13" s="190"/>
      <c r="G13" s="190"/>
      <c r="H13" s="190"/>
    </row>
    <row r="14" spans="1:8" ht="19.8">
      <c r="A14" s="173">
        <v>5</v>
      </c>
      <c r="B14" s="42" t="s">
        <v>506</v>
      </c>
      <c r="C14" s="169">
        <v>0</v>
      </c>
      <c r="D14" s="168">
        <v>0</v>
      </c>
      <c r="E14" s="168">
        <v>0</v>
      </c>
      <c r="F14" s="168">
        <v>0</v>
      </c>
      <c r="G14" s="168">
        <v>0</v>
      </c>
      <c r="H14" s="92">
        <v>0</v>
      </c>
    </row>
    <row r="15" spans="1:8" ht="19.8">
      <c r="A15" s="173">
        <v>6</v>
      </c>
      <c r="B15" s="42" t="s">
        <v>507</v>
      </c>
      <c r="C15" s="168">
        <v>6384106.2718449999</v>
      </c>
      <c r="D15" s="168">
        <v>3795481.867687</v>
      </c>
      <c r="E15" s="168">
        <v>6384106.271845554</v>
      </c>
      <c r="F15" s="168">
        <v>1306907.5456454582</v>
      </c>
      <c r="G15" s="168">
        <v>6034981.8354320005</v>
      </c>
      <c r="H15" s="92">
        <v>0.78467962464287344</v>
      </c>
    </row>
    <row r="16" spans="1:8" ht="19.8">
      <c r="A16" s="174"/>
      <c r="B16" s="192" t="s">
        <v>508</v>
      </c>
      <c r="C16" s="190"/>
      <c r="D16" s="190"/>
      <c r="E16" s="190"/>
      <c r="F16" s="190"/>
      <c r="G16" s="190"/>
      <c r="H16" s="190"/>
    </row>
    <row r="17" spans="1:8" ht="19.8">
      <c r="A17" s="173"/>
      <c r="B17" s="70" t="s">
        <v>509</v>
      </c>
      <c r="C17" s="168">
        <v>305857.42452599999</v>
      </c>
      <c r="D17" s="168">
        <v>140855.39856199999</v>
      </c>
      <c r="E17" s="168">
        <v>305857.42452599999</v>
      </c>
      <c r="F17" s="168">
        <v>101067.319949</v>
      </c>
      <c r="G17" s="168">
        <v>405929.96296999999</v>
      </c>
      <c r="H17" s="92">
        <v>0.9975553673781048</v>
      </c>
    </row>
    <row r="18" spans="1:8" ht="19.8">
      <c r="A18" s="173">
        <v>7</v>
      </c>
      <c r="B18" s="42" t="s">
        <v>510</v>
      </c>
      <c r="C18" s="168">
        <v>0</v>
      </c>
      <c r="D18" s="168">
        <v>0</v>
      </c>
      <c r="E18" s="168">
        <v>0</v>
      </c>
      <c r="F18" s="168">
        <v>0</v>
      </c>
      <c r="G18" s="168">
        <v>0</v>
      </c>
      <c r="H18" s="92">
        <v>0</v>
      </c>
    </row>
    <row r="19" spans="1:8" ht="19.8">
      <c r="A19" s="173">
        <v>8</v>
      </c>
      <c r="B19" s="42" t="s">
        <v>511</v>
      </c>
      <c r="C19" s="168">
        <v>6928593.8634609999</v>
      </c>
      <c r="D19" s="168">
        <v>7468461.7780929999</v>
      </c>
      <c r="E19" s="168">
        <v>6928593.8634609953</v>
      </c>
      <c r="F19" s="168">
        <v>763773.29604028084</v>
      </c>
      <c r="G19" s="168">
        <v>5611102.3403319996</v>
      </c>
      <c r="H19" s="92">
        <v>0.72943766515375064</v>
      </c>
    </row>
    <row r="20" spans="1:8" ht="19.8">
      <c r="A20" s="173">
        <v>9</v>
      </c>
      <c r="B20" s="42" t="s">
        <v>512</v>
      </c>
      <c r="C20" s="168">
        <v>23405668.664522</v>
      </c>
      <c r="D20" s="168">
        <v>1156035.891757</v>
      </c>
      <c r="E20" s="168">
        <v>23405668.664522607</v>
      </c>
      <c r="F20" s="168">
        <v>195293.44703064108</v>
      </c>
      <c r="G20" s="168">
        <v>10927491.556845</v>
      </c>
      <c r="H20" s="92">
        <v>0.46301042750692462</v>
      </c>
    </row>
    <row r="21" spans="1:8" ht="19.8">
      <c r="A21" s="173"/>
      <c r="B21" s="70" t="s">
        <v>513</v>
      </c>
      <c r="C21" s="168">
        <v>20067502.015997998</v>
      </c>
      <c r="D21" s="168">
        <v>900734.11716699996</v>
      </c>
      <c r="E21" s="168">
        <v>20067502.015997853</v>
      </c>
      <c r="F21" s="168">
        <v>93238.658834041096</v>
      </c>
      <c r="G21" s="168">
        <v>7899448.8072640002</v>
      </c>
      <c r="H21" s="92">
        <v>0.3918233429352847</v>
      </c>
    </row>
    <row r="22" spans="1:8" ht="19.8">
      <c r="A22" s="173"/>
      <c r="B22" s="70" t="s">
        <v>514</v>
      </c>
      <c r="C22" s="168">
        <v>3285164.5471140002</v>
      </c>
      <c r="D22" s="168">
        <v>243131.06106899999</v>
      </c>
      <c r="E22" s="168">
        <v>3285164.5471147536</v>
      </c>
      <c r="F22" s="168">
        <v>96229.796541599993</v>
      </c>
      <c r="G22" s="168">
        <v>2969447.5823599999</v>
      </c>
      <c r="H22" s="92">
        <v>0.87817251718386991</v>
      </c>
    </row>
    <row r="23" spans="1:8" ht="19.8">
      <c r="A23" s="174"/>
      <c r="B23" s="192" t="s">
        <v>515</v>
      </c>
      <c r="C23" s="190"/>
      <c r="D23" s="190"/>
      <c r="E23" s="190"/>
      <c r="F23" s="190"/>
      <c r="G23" s="190"/>
      <c r="H23" s="190"/>
    </row>
    <row r="24" spans="1:8" ht="19.8">
      <c r="A24" s="173"/>
      <c r="B24" s="70" t="s">
        <v>516</v>
      </c>
      <c r="C24" s="168">
        <v>53002.101410000003</v>
      </c>
      <c r="D24" s="168">
        <v>12170.713521</v>
      </c>
      <c r="E24" s="168">
        <v>53002.101410000003</v>
      </c>
      <c r="F24" s="168">
        <v>5824.9916549999998</v>
      </c>
      <c r="G24" s="168">
        <v>58595.167221000003</v>
      </c>
      <c r="H24" s="92">
        <v>0.99605749949697953</v>
      </c>
    </row>
    <row r="25" spans="1:8" ht="19.8">
      <c r="A25" s="173">
        <v>10</v>
      </c>
      <c r="B25" s="42" t="s">
        <v>517</v>
      </c>
      <c r="C25" s="168"/>
      <c r="D25" s="168"/>
      <c r="E25" s="168"/>
      <c r="F25" s="168"/>
      <c r="G25" s="168"/>
      <c r="H25" s="92">
        <v>0</v>
      </c>
    </row>
    <row r="26" spans="1:8" ht="19.8">
      <c r="A26" s="173">
        <v>11</v>
      </c>
      <c r="B26" s="42" t="s">
        <v>518</v>
      </c>
      <c r="C26" s="168">
        <v>1505716.3543730001</v>
      </c>
      <c r="D26" s="168">
        <v>9647.7848940000003</v>
      </c>
      <c r="E26" s="168">
        <v>1505716.3543729999</v>
      </c>
      <c r="F26" s="168">
        <v>9647.7848940000003</v>
      </c>
      <c r="G26" s="168">
        <v>1921824.6483400001</v>
      </c>
      <c r="H26" s="92">
        <v>1.2682262952781831</v>
      </c>
    </row>
    <row r="27" spans="1:8" ht="19.8">
      <c r="A27" s="143">
        <v>12</v>
      </c>
      <c r="B27" s="42" t="s">
        <v>519</v>
      </c>
      <c r="C27" s="168">
        <v>0</v>
      </c>
      <c r="D27" s="168">
        <v>0</v>
      </c>
      <c r="E27" s="168">
        <v>0</v>
      </c>
      <c r="F27" s="168">
        <v>0</v>
      </c>
      <c r="G27" s="168">
        <v>0</v>
      </c>
      <c r="H27" s="92">
        <v>0</v>
      </c>
    </row>
    <row r="28" spans="1:8" ht="19.8">
      <c r="A28" s="173">
        <v>13</v>
      </c>
      <c r="B28" s="42" t="s">
        <v>520</v>
      </c>
      <c r="C28" s="168">
        <v>266430.24910700001</v>
      </c>
      <c r="D28" s="168">
        <v>0</v>
      </c>
      <c r="E28" s="168">
        <v>266430.24910700001</v>
      </c>
      <c r="F28" s="168">
        <v>0</v>
      </c>
      <c r="G28" s="168">
        <v>0</v>
      </c>
      <c r="H28" s="92">
        <v>0</v>
      </c>
    </row>
    <row r="29" spans="1:8" ht="19.8">
      <c r="A29" s="173">
        <v>14</v>
      </c>
      <c r="B29" s="42" t="s">
        <v>303</v>
      </c>
      <c r="C29" s="168">
        <v>3806237.6267969999</v>
      </c>
      <c r="D29" s="168">
        <v>41376.842453999998</v>
      </c>
      <c r="E29" s="168">
        <v>3806237.6267970791</v>
      </c>
      <c r="F29" s="168">
        <v>18629.463378</v>
      </c>
      <c r="G29" s="168">
        <v>2037383.6922757998</v>
      </c>
      <c r="H29" s="92">
        <v>0.53266784027848157</v>
      </c>
    </row>
    <row r="30" spans="1:8" ht="19.8">
      <c r="A30" s="173">
        <v>15</v>
      </c>
      <c r="B30" s="222" t="s">
        <v>473</v>
      </c>
      <c r="C30" s="216">
        <v>54097390.094512999</v>
      </c>
      <c r="D30" s="216">
        <v>12886553.609923001</v>
      </c>
      <c r="E30" s="216">
        <v>54097390.094513737</v>
      </c>
      <c r="F30" s="216">
        <v>2568282.7978723799</v>
      </c>
      <c r="G30" s="216">
        <v>26842130.018725801</v>
      </c>
      <c r="H30" s="223">
        <v>0.47369295463413519</v>
      </c>
    </row>
    <row r="31" spans="1:8">
      <c r="F31" s="93"/>
    </row>
    <row r="32" spans="1:8">
      <c r="B32" t="s">
        <v>681</v>
      </c>
    </row>
    <row r="33" spans="5:5">
      <c r="E33" s="93"/>
    </row>
    <row r="34" spans="5:5">
      <c r="E34" s="93"/>
    </row>
  </sheetData>
  <mergeCells count="5">
    <mergeCell ref="C7:D7"/>
    <mergeCell ref="E7:F7"/>
    <mergeCell ref="G7:H7"/>
    <mergeCell ref="C6:H6"/>
    <mergeCell ref="B4:E4"/>
  </mergeCells>
  <pageMargins left="0.7" right="0.7" top="0.75" bottom="0.75" header="0.3" footer="0.3"/>
  <pageSetup orientation="portrait" r:id="rId1"/>
  <headerFooter>
    <oddHeader>&amp;L&amp;"Calibri"&amp;10&amp;K000000Confidential&amp;1#</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L34"/>
  <sheetViews>
    <sheetView showGridLines="0" zoomScale="80" zoomScaleNormal="80" workbookViewId="0"/>
  </sheetViews>
  <sheetFormatPr baseColWidth="10" defaultColWidth="11.44140625" defaultRowHeight="14.4"/>
  <cols>
    <col min="1" max="1" width="7.77734375" customWidth="1"/>
    <col min="2" max="2" width="80.21875" customWidth="1"/>
    <col min="3" max="3" width="13.44140625" bestFit="1" customWidth="1"/>
    <col min="4" max="4" width="5.6640625" bestFit="1" customWidth="1"/>
    <col min="5" max="5" width="12.21875" bestFit="1" customWidth="1"/>
    <col min="6" max="6" width="10.44140625" bestFit="1" customWidth="1"/>
    <col min="7" max="10" width="12.21875" bestFit="1" customWidth="1"/>
    <col min="11" max="11" width="13.44140625" bestFit="1" customWidth="1"/>
    <col min="12" max="12" width="16.88671875" customWidth="1"/>
  </cols>
  <sheetData>
    <row r="1" spans="1:12" s="56" customFormat="1" ht="20.25" customHeight="1">
      <c r="B1" s="23"/>
      <c r="C1" s="24"/>
      <c r="E1" s="58"/>
    </row>
    <row r="2" spans="1:12" s="56" customFormat="1" ht="20.25" customHeight="1">
      <c r="B2" s="23"/>
      <c r="C2" s="24"/>
      <c r="E2" s="58"/>
    </row>
    <row r="5" spans="1:12" ht="23.25" customHeight="1">
      <c r="B5" s="88" t="s">
        <v>521</v>
      </c>
    </row>
    <row r="6" spans="1:12" ht="23.25" customHeight="1">
      <c r="B6" s="88"/>
    </row>
    <row r="7" spans="1:12" ht="23.25" customHeight="1">
      <c r="B7" s="63" t="s">
        <v>85</v>
      </c>
      <c r="C7" s="364" t="s">
        <v>668</v>
      </c>
      <c r="D7" s="365"/>
      <c r="E7" s="365"/>
      <c r="F7" s="365"/>
      <c r="G7" s="365"/>
      <c r="H7" s="365"/>
      <c r="I7" s="365"/>
      <c r="J7" s="365"/>
      <c r="K7" s="365"/>
      <c r="L7" s="365"/>
    </row>
    <row r="8" spans="1:12" ht="31.5" customHeight="1">
      <c r="A8" s="170"/>
      <c r="B8" s="215" t="s">
        <v>522</v>
      </c>
      <c r="C8" s="381">
        <v>0</v>
      </c>
      <c r="D8" s="381">
        <v>0.1</v>
      </c>
      <c r="E8" s="381">
        <v>0.2</v>
      </c>
      <c r="F8" s="381">
        <v>0.35</v>
      </c>
      <c r="G8" s="381">
        <v>0.5</v>
      </c>
      <c r="H8" s="381">
        <v>0.75</v>
      </c>
      <c r="I8" s="381">
        <v>1</v>
      </c>
      <c r="J8" s="381">
        <v>1.5</v>
      </c>
      <c r="K8" s="383" t="s">
        <v>280</v>
      </c>
      <c r="L8" s="383" t="s">
        <v>523</v>
      </c>
    </row>
    <row r="9" spans="1:12" ht="61.5" customHeight="1">
      <c r="B9" s="215" t="s">
        <v>524</v>
      </c>
      <c r="C9" s="382"/>
      <c r="D9" s="382"/>
      <c r="E9" s="382"/>
      <c r="F9" s="382"/>
      <c r="G9" s="382"/>
      <c r="H9" s="382"/>
      <c r="I9" s="382"/>
      <c r="J9" s="382"/>
      <c r="K9" s="384"/>
      <c r="L9" s="384"/>
    </row>
    <row r="10" spans="1:12" ht="19.8">
      <c r="A10" s="175">
        <v>1</v>
      </c>
      <c r="B10" s="42" t="s">
        <v>501</v>
      </c>
      <c r="C10" s="168">
        <v>10793822.614809489</v>
      </c>
      <c r="D10" s="168">
        <v>0</v>
      </c>
      <c r="E10" s="168">
        <v>9424.4</v>
      </c>
      <c r="F10" s="168">
        <v>0</v>
      </c>
      <c r="G10" s="168">
        <v>0</v>
      </c>
      <c r="H10" s="168">
        <v>0</v>
      </c>
      <c r="I10" s="168">
        <v>0</v>
      </c>
      <c r="J10" s="168">
        <v>0</v>
      </c>
      <c r="K10" s="168">
        <v>0</v>
      </c>
      <c r="L10" s="168">
        <v>10803247.014809489</v>
      </c>
    </row>
    <row r="11" spans="1:12" ht="19.8">
      <c r="A11" s="175">
        <v>2</v>
      </c>
      <c r="B11" s="42" t="s">
        <v>502</v>
      </c>
      <c r="C11" s="168">
        <v>0</v>
      </c>
      <c r="D11" s="168">
        <v>0</v>
      </c>
      <c r="E11" s="168">
        <v>241562.356799</v>
      </c>
      <c r="F11" s="168">
        <v>0</v>
      </c>
      <c r="G11" s="168">
        <v>8694.5293839999995</v>
      </c>
      <c r="H11" s="168">
        <v>0</v>
      </c>
      <c r="I11" s="168">
        <v>25444.532106999999</v>
      </c>
      <c r="J11" s="168">
        <v>0</v>
      </c>
      <c r="K11" s="168">
        <v>0</v>
      </c>
      <c r="L11" s="168">
        <v>275701.41829</v>
      </c>
    </row>
    <row r="12" spans="1:12" ht="19.8">
      <c r="A12" s="175">
        <v>3</v>
      </c>
      <c r="B12" s="42" t="s">
        <v>503</v>
      </c>
      <c r="C12" s="168">
        <v>0</v>
      </c>
      <c r="D12" s="168">
        <v>0</v>
      </c>
      <c r="E12" s="168">
        <v>0</v>
      </c>
      <c r="F12" s="168">
        <v>0</v>
      </c>
      <c r="G12" s="168">
        <v>0</v>
      </c>
      <c r="H12" s="168">
        <v>0</v>
      </c>
      <c r="I12" s="168">
        <v>15571.577918999999</v>
      </c>
      <c r="J12" s="168">
        <v>0</v>
      </c>
      <c r="K12" s="168">
        <v>0</v>
      </c>
      <c r="L12" s="168">
        <v>15571.577918999999</v>
      </c>
    </row>
    <row r="13" spans="1:12" ht="19.8">
      <c r="A13" s="175">
        <v>4</v>
      </c>
      <c r="B13" s="42" t="s">
        <v>504</v>
      </c>
      <c r="C13" s="168">
        <v>0</v>
      </c>
      <c r="D13" s="168">
        <v>0</v>
      </c>
      <c r="E13" s="168">
        <v>891011.72447699995</v>
      </c>
      <c r="F13" s="168">
        <v>0</v>
      </c>
      <c r="G13" s="168">
        <v>43699.849189</v>
      </c>
      <c r="H13" s="168">
        <v>0</v>
      </c>
      <c r="I13" s="168">
        <v>145.61107200000001</v>
      </c>
      <c r="J13" s="168">
        <v>0</v>
      </c>
      <c r="K13" s="168">
        <v>45291.129535</v>
      </c>
      <c r="L13" s="168">
        <v>980148.31427299988</v>
      </c>
    </row>
    <row r="14" spans="1:12" ht="19.8">
      <c r="A14" s="175">
        <v>5</v>
      </c>
      <c r="B14" s="42" t="s">
        <v>506</v>
      </c>
      <c r="C14" s="168">
        <v>0</v>
      </c>
      <c r="D14" s="168">
        <v>0</v>
      </c>
      <c r="E14" s="168">
        <v>0</v>
      </c>
      <c r="F14" s="168">
        <v>0</v>
      </c>
      <c r="G14" s="168">
        <v>0</v>
      </c>
      <c r="H14" s="168">
        <v>0</v>
      </c>
      <c r="I14" s="168">
        <v>0</v>
      </c>
      <c r="J14" s="168">
        <v>0</v>
      </c>
      <c r="K14" s="168">
        <v>0</v>
      </c>
      <c r="L14" s="168">
        <v>0</v>
      </c>
    </row>
    <row r="15" spans="1:12" ht="19.8">
      <c r="A15" s="175">
        <v>6</v>
      </c>
      <c r="B15" s="42" t="s">
        <v>507</v>
      </c>
      <c r="C15" s="168">
        <v>454004.11216148193</v>
      </c>
      <c r="D15" s="168">
        <v>0</v>
      </c>
      <c r="E15" s="168">
        <v>0</v>
      </c>
      <c r="F15" s="168">
        <v>0</v>
      </c>
      <c r="G15" s="168">
        <v>0</v>
      </c>
      <c r="H15" s="168">
        <v>0</v>
      </c>
      <c r="I15" s="168">
        <v>3586859.437373213</v>
      </c>
      <c r="J15" s="168">
        <v>0</v>
      </c>
      <c r="K15" s="168">
        <v>3650150.2679563188</v>
      </c>
      <c r="L15" s="168">
        <v>7691013.8174910136</v>
      </c>
    </row>
    <row r="16" spans="1:12" ht="19.8">
      <c r="A16" s="175"/>
      <c r="B16" s="70" t="s">
        <v>509</v>
      </c>
      <c r="C16" s="168">
        <v>0</v>
      </c>
      <c r="D16" s="168">
        <v>0</v>
      </c>
      <c r="E16" s="168">
        <v>0</v>
      </c>
      <c r="F16" s="168">
        <v>0</v>
      </c>
      <c r="G16" s="168">
        <v>0</v>
      </c>
      <c r="H16" s="168">
        <v>0</v>
      </c>
      <c r="I16" s="168">
        <v>116546.058965</v>
      </c>
      <c r="J16" s="168">
        <v>0</v>
      </c>
      <c r="K16" s="168">
        <v>290378.68550999998</v>
      </c>
      <c r="L16" s="168">
        <v>406924.74447499996</v>
      </c>
    </row>
    <row r="17" spans="1:12" ht="19.8">
      <c r="A17" s="175">
        <v>7</v>
      </c>
      <c r="B17" s="42" t="s">
        <v>510</v>
      </c>
      <c r="C17" s="168">
        <v>0</v>
      </c>
      <c r="D17" s="168">
        <v>0</v>
      </c>
      <c r="E17" s="168">
        <v>0</v>
      </c>
      <c r="F17" s="168">
        <v>0</v>
      </c>
      <c r="G17" s="168">
        <v>0</v>
      </c>
      <c r="H17" s="168">
        <v>0</v>
      </c>
      <c r="I17" s="168">
        <v>0</v>
      </c>
      <c r="J17" s="168">
        <v>0</v>
      </c>
      <c r="K17" s="168">
        <v>0</v>
      </c>
      <c r="L17" s="168">
        <v>0</v>
      </c>
    </row>
    <row r="18" spans="1:12" ht="19.8">
      <c r="A18" s="175">
        <v>8</v>
      </c>
      <c r="B18" s="42" t="s">
        <v>511</v>
      </c>
      <c r="C18" s="168">
        <v>1074621.947303073</v>
      </c>
      <c r="D18" s="168">
        <v>0</v>
      </c>
      <c r="E18" s="168">
        <v>0</v>
      </c>
      <c r="F18" s="168">
        <v>0</v>
      </c>
      <c r="G18" s="168">
        <v>0</v>
      </c>
      <c r="H18" s="168">
        <v>2230533.6076562116</v>
      </c>
      <c r="I18" s="168">
        <v>3579055.9405192966</v>
      </c>
      <c r="J18" s="168">
        <v>0</v>
      </c>
      <c r="K18" s="168">
        <v>808155.66402269504</v>
      </c>
      <c r="L18" s="168">
        <v>7692367.1595012769</v>
      </c>
    </row>
    <row r="19" spans="1:12" ht="19.8">
      <c r="A19" s="175">
        <v>9</v>
      </c>
      <c r="B19" s="42" t="s">
        <v>512</v>
      </c>
      <c r="C19" s="168">
        <v>43689.514616747634</v>
      </c>
      <c r="D19" s="168">
        <v>0</v>
      </c>
      <c r="E19" s="168">
        <v>2705652.829674582</v>
      </c>
      <c r="F19" s="168">
        <v>440216.160348</v>
      </c>
      <c r="G19" s="168">
        <v>2986520.6278026002</v>
      </c>
      <c r="H19" s="168">
        <v>378422.43594784837</v>
      </c>
      <c r="I19" s="168">
        <v>91625.324346364476</v>
      </c>
      <c r="J19" s="168">
        <v>57246.457162297949</v>
      </c>
      <c r="K19" s="168">
        <v>16897588.761654809</v>
      </c>
      <c r="L19" s="168">
        <v>23600962.111553252</v>
      </c>
    </row>
    <row r="20" spans="1:12" ht="19.8">
      <c r="A20" s="175"/>
      <c r="B20" s="70" t="s">
        <v>513</v>
      </c>
      <c r="C20" s="168">
        <v>12866.182494699899</v>
      </c>
      <c r="D20" s="168">
        <v>0</v>
      </c>
      <c r="E20" s="168">
        <v>2705652.829674582</v>
      </c>
      <c r="F20" s="168">
        <v>440216.160348</v>
      </c>
      <c r="G20" s="168">
        <v>2986520.6278026002</v>
      </c>
      <c r="H20" s="168">
        <v>376692.71300234884</v>
      </c>
      <c r="I20" s="168">
        <v>8083.2515309935752</v>
      </c>
      <c r="J20" s="168">
        <v>98.839473999999996</v>
      </c>
      <c r="K20" s="168">
        <v>13630610.070504671</v>
      </c>
      <c r="L20" s="168">
        <v>20160740.674831897</v>
      </c>
    </row>
    <row r="21" spans="1:12" ht="19.8">
      <c r="A21" s="175"/>
      <c r="B21" s="70" t="s">
        <v>514</v>
      </c>
      <c r="C21" s="168">
        <v>30591.406278153685</v>
      </c>
      <c r="D21" s="168">
        <v>0</v>
      </c>
      <c r="E21" s="168">
        <v>0</v>
      </c>
      <c r="F21" s="168">
        <v>0</v>
      </c>
      <c r="G21" s="168">
        <v>0</v>
      </c>
      <c r="H21" s="168">
        <v>1729.7229454994961</v>
      </c>
      <c r="I21" s="168">
        <v>24946.905594264961</v>
      </c>
      <c r="J21" s="168">
        <v>57147.617688297949</v>
      </c>
      <c r="K21" s="168">
        <v>3266978.6911501368</v>
      </c>
      <c r="L21" s="168">
        <v>3381394.3436563527</v>
      </c>
    </row>
    <row r="22" spans="1:12" ht="19.8">
      <c r="A22" s="175"/>
      <c r="B22" s="70" t="s">
        <v>516</v>
      </c>
      <c r="C22" s="168">
        <v>231.92584389405502</v>
      </c>
      <c r="D22" s="168">
        <v>0</v>
      </c>
      <c r="E22" s="168">
        <v>0</v>
      </c>
      <c r="F22" s="168">
        <v>0</v>
      </c>
      <c r="G22" s="168">
        <v>0</v>
      </c>
      <c r="H22" s="168">
        <v>0</v>
      </c>
      <c r="I22" s="168">
        <v>58595.167221105941</v>
      </c>
      <c r="J22" s="168">
        <v>0</v>
      </c>
      <c r="K22" s="168">
        <v>0</v>
      </c>
      <c r="L22" s="168">
        <v>58827.093064999994</v>
      </c>
    </row>
    <row r="23" spans="1:12" ht="19.8">
      <c r="A23" s="175">
        <v>10</v>
      </c>
      <c r="B23" s="42" t="s">
        <v>517</v>
      </c>
      <c r="C23" s="168">
        <v>0</v>
      </c>
      <c r="D23" s="168">
        <v>0</v>
      </c>
      <c r="E23" s="168">
        <v>0</v>
      </c>
      <c r="F23" s="168">
        <v>0</v>
      </c>
      <c r="G23" s="168">
        <v>0</v>
      </c>
      <c r="H23" s="168">
        <v>0</v>
      </c>
      <c r="I23" s="168">
        <v>0</v>
      </c>
      <c r="J23" s="168">
        <v>0</v>
      </c>
      <c r="K23" s="168">
        <v>0</v>
      </c>
      <c r="L23" s="168">
        <v>0</v>
      </c>
    </row>
    <row r="24" spans="1:12" ht="19.8">
      <c r="A24" s="175">
        <v>11</v>
      </c>
      <c r="B24" s="42" t="s">
        <v>518</v>
      </c>
      <c r="C24" s="168">
        <v>93539.772115452201</v>
      </c>
      <c r="D24" s="168">
        <v>0</v>
      </c>
      <c r="E24" s="168">
        <v>0</v>
      </c>
      <c r="F24" s="168">
        <v>0</v>
      </c>
      <c r="G24" s="168">
        <v>0</v>
      </c>
      <c r="H24" s="168">
        <v>0</v>
      </c>
      <c r="I24" s="168">
        <v>421823.80477547494</v>
      </c>
      <c r="J24" s="168">
        <v>1000000.5623760727</v>
      </c>
      <c r="K24" s="168">
        <v>0</v>
      </c>
      <c r="L24" s="168">
        <v>1515364.1392669999</v>
      </c>
    </row>
    <row r="25" spans="1:12" ht="19.8">
      <c r="A25" s="176">
        <v>12</v>
      </c>
      <c r="B25" s="42" t="s">
        <v>525</v>
      </c>
      <c r="C25" s="168">
        <v>0</v>
      </c>
      <c r="D25" s="168">
        <v>0</v>
      </c>
      <c r="E25" s="168">
        <v>0</v>
      </c>
      <c r="F25" s="168">
        <v>0</v>
      </c>
      <c r="G25" s="168">
        <v>0</v>
      </c>
      <c r="H25" s="168">
        <v>0</v>
      </c>
      <c r="I25" s="168">
        <v>0</v>
      </c>
      <c r="J25" s="168">
        <v>0</v>
      </c>
      <c r="K25" s="168">
        <v>0</v>
      </c>
      <c r="L25" s="168">
        <v>0</v>
      </c>
    </row>
    <row r="26" spans="1:12" ht="19.8">
      <c r="A26" s="175">
        <v>13</v>
      </c>
      <c r="B26" s="42" t="s">
        <v>520</v>
      </c>
      <c r="C26" s="168">
        <v>266430.24910700001</v>
      </c>
      <c r="D26" s="168">
        <v>0</v>
      </c>
      <c r="E26" s="168">
        <v>0</v>
      </c>
      <c r="F26" s="168">
        <v>0</v>
      </c>
      <c r="G26" s="168">
        <v>0</v>
      </c>
      <c r="H26" s="168">
        <v>0</v>
      </c>
      <c r="I26" s="168">
        <v>0</v>
      </c>
      <c r="J26" s="168">
        <v>0</v>
      </c>
      <c r="K26" s="168">
        <v>0</v>
      </c>
      <c r="L26" s="168">
        <v>266430.24910700001</v>
      </c>
    </row>
    <row r="27" spans="1:12" ht="19.8">
      <c r="A27" s="175">
        <v>14</v>
      </c>
      <c r="B27" s="42" t="s">
        <v>303</v>
      </c>
      <c r="C27" s="168">
        <v>1312999.4929240334</v>
      </c>
      <c r="D27" s="168">
        <v>0</v>
      </c>
      <c r="E27" s="168">
        <v>79899.770959000001</v>
      </c>
      <c r="F27" s="168">
        <v>0</v>
      </c>
      <c r="G27" s="168">
        <v>0</v>
      </c>
      <c r="H27" s="168">
        <v>0</v>
      </c>
      <c r="I27" s="168">
        <v>2021403.7380830455</v>
      </c>
      <c r="J27" s="168">
        <v>0</v>
      </c>
      <c r="K27" s="168">
        <v>410564.08820900001</v>
      </c>
      <c r="L27" s="168">
        <v>3824867.0901750787</v>
      </c>
    </row>
    <row r="28" spans="1:12" ht="19.8">
      <c r="A28" s="175">
        <v>15</v>
      </c>
      <c r="B28" s="227" t="s">
        <v>473</v>
      </c>
      <c r="C28" s="226">
        <v>14039107.703037277</v>
      </c>
      <c r="D28" s="226">
        <v>0</v>
      </c>
      <c r="E28" s="226">
        <v>3927551.081909582</v>
      </c>
      <c r="F28" s="226">
        <v>440216.160348</v>
      </c>
      <c r="G28" s="226">
        <v>3038915.0063756006</v>
      </c>
      <c r="H28" s="226">
        <v>2608956.0436040601</v>
      </c>
      <c r="I28" s="226">
        <v>9741929.9661953934</v>
      </c>
      <c r="J28" s="226">
        <v>1057247.0195383707</v>
      </c>
      <c r="K28" s="226">
        <v>21811749.911377825</v>
      </c>
      <c r="L28" s="226">
        <v>56665672.892386109</v>
      </c>
    </row>
    <row r="30" spans="1:12">
      <c r="B30" t="s">
        <v>681</v>
      </c>
    </row>
    <row r="34" ht="23.25" customHeight="1"/>
  </sheetData>
  <mergeCells count="11">
    <mergeCell ref="C7:L7"/>
    <mergeCell ref="I8:I9"/>
    <mergeCell ref="J8:J9"/>
    <mergeCell ref="K8:K9"/>
    <mergeCell ref="L8:L9"/>
    <mergeCell ref="C8:C9"/>
    <mergeCell ref="D8:D9"/>
    <mergeCell ref="E8:E9"/>
    <mergeCell ref="F8:F9"/>
    <mergeCell ref="G8:G9"/>
    <mergeCell ref="H8:H9"/>
  </mergeCells>
  <pageMargins left="0.7" right="0.7" top="0.75" bottom="0.75" header="0.3" footer="0.3"/>
  <pageSetup orientation="portrait" r:id="rId1"/>
  <headerFooter>
    <oddHeader>&amp;L&amp;"Calibri"&amp;10&amp;K000000Confidential&amp;1#</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H15"/>
  <sheetViews>
    <sheetView showGridLines="0" zoomScale="80" zoomScaleNormal="80" workbookViewId="0"/>
  </sheetViews>
  <sheetFormatPr baseColWidth="10" defaultColWidth="11.44140625" defaultRowHeight="14.4"/>
  <cols>
    <col min="1" max="1" width="7.77734375" customWidth="1"/>
    <col min="2" max="2" width="66.44140625" customWidth="1"/>
    <col min="3" max="8" width="20.5546875" customWidth="1"/>
    <col min="9" max="12" width="17.77734375" customWidth="1"/>
  </cols>
  <sheetData>
    <row r="1" spans="1:8" s="56" customFormat="1" ht="20.25" customHeight="1">
      <c r="B1" s="23"/>
      <c r="C1" s="24"/>
      <c r="E1" s="58"/>
    </row>
    <row r="2" spans="1:8" s="56" customFormat="1" ht="20.25" customHeight="1">
      <c r="B2" s="23"/>
      <c r="C2" s="24"/>
      <c r="E2" s="58"/>
    </row>
    <row r="5" spans="1:8" ht="23.25" customHeight="1">
      <c r="B5" s="88" t="s">
        <v>30</v>
      </c>
    </row>
    <row r="6" spans="1:8" ht="23.25" customHeight="1">
      <c r="B6" s="88"/>
      <c r="C6" s="364" t="s">
        <v>668</v>
      </c>
      <c r="D6" s="365"/>
      <c r="E6" s="365"/>
      <c r="F6" s="365"/>
      <c r="G6" s="365"/>
      <c r="H6" s="365"/>
    </row>
    <row r="7" spans="1:8" ht="59.4">
      <c r="B7" s="181" t="s">
        <v>85</v>
      </c>
      <c r="C7" s="225" t="s">
        <v>526</v>
      </c>
      <c r="D7" s="225" t="s">
        <v>527</v>
      </c>
      <c r="E7" s="225" t="s">
        <v>528</v>
      </c>
      <c r="F7" s="225" t="s">
        <v>529</v>
      </c>
      <c r="G7" s="225" t="s">
        <v>530</v>
      </c>
      <c r="H7" s="225" t="s">
        <v>531</v>
      </c>
    </row>
    <row r="8" spans="1:8" ht="19.8">
      <c r="A8" s="61">
        <v>1</v>
      </c>
      <c r="B8" s="42" t="s">
        <v>532</v>
      </c>
      <c r="C8" s="168">
        <v>1734938.6375631723</v>
      </c>
      <c r="D8" s="168">
        <v>1633585.1017575101</v>
      </c>
      <c r="E8" s="168">
        <v>3679700.8801077283</v>
      </c>
      <c r="F8" s="168">
        <v>5414640</v>
      </c>
      <c r="G8" s="168">
        <v>3802632.7007932598</v>
      </c>
      <c r="H8" s="168">
        <v>1593757.5544789999</v>
      </c>
    </row>
    <row r="9" spans="1:8" ht="19.8">
      <c r="A9" s="61">
        <v>2</v>
      </c>
      <c r="B9" s="42" t="s">
        <v>533</v>
      </c>
      <c r="C9" s="168">
        <v>268599</v>
      </c>
      <c r="D9" s="168">
        <v>0</v>
      </c>
      <c r="E9" s="168">
        <v>375219</v>
      </c>
      <c r="F9" s="168">
        <v>643818</v>
      </c>
      <c r="G9" s="168">
        <v>643818.16822710994</v>
      </c>
      <c r="H9" s="168">
        <v>12876.363364999999</v>
      </c>
    </row>
    <row r="10" spans="1:8" ht="19.8">
      <c r="A10" s="61">
        <v>3</v>
      </c>
      <c r="B10" s="190" t="s">
        <v>534</v>
      </c>
      <c r="C10" s="190"/>
      <c r="D10" s="190"/>
      <c r="E10" s="190"/>
      <c r="F10" s="190"/>
      <c r="G10" s="190"/>
      <c r="H10" s="190"/>
    </row>
    <row r="11" spans="1:8" ht="19.8">
      <c r="A11" s="61">
        <v>4</v>
      </c>
      <c r="B11" s="190" t="s">
        <v>535</v>
      </c>
      <c r="C11" s="190"/>
      <c r="D11" s="190"/>
      <c r="E11" s="190"/>
      <c r="F11" s="190"/>
      <c r="G11" s="190"/>
      <c r="H11" s="190"/>
    </row>
    <row r="12" spans="1:8" ht="19.8">
      <c r="A12" s="61">
        <v>5</v>
      </c>
      <c r="B12" s="190" t="s">
        <v>536</v>
      </c>
      <c r="C12" s="190"/>
      <c r="D12" s="190"/>
      <c r="E12" s="190"/>
      <c r="F12" s="190"/>
      <c r="G12" s="190"/>
      <c r="H12" s="190"/>
    </row>
    <row r="13" spans="1:8" ht="19.8">
      <c r="A13" s="61">
        <v>6</v>
      </c>
      <c r="B13" s="222" t="s">
        <v>473</v>
      </c>
      <c r="C13" s="190"/>
      <c r="D13" s="190"/>
      <c r="E13" s="190"/>
      <c r="F13" s="190"/>
      <c r="G13" s="190"/>
      <c r="H13" s="168">
        <v>1606633.917844</v>
      </c>
    </row>
    <row r="15" spans="1:8">
      <c r="B15" t="s">
        <v>681</v>
      </c>
    </row>
  </sheetData>
  <mergeCells count="1">
    <mergeCell ref="C6:H6"/>
  </mergeCells>
  <pageMargins left="0.7" right="0.7" top="0.75" bottom="0.75" header="0.3" footer="0.3"/>
  <pageSetup orientation="portrait" r:id="rId1"/>
  <headerFooter>
    <oddHeader>&amp;L&amp;"Calibri"&amp;10&amp;K000000Confidential&amp;1#</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K20"/>
  <sheetViews>
    <sheetView showGridLines="0" zoomScale="80" zoomScaleNormal="80" workbookViewId="0"/>
  </sheetViews>
  <sheetFormatPr baseColWidth="10" defaultColWidth="11.44140625" defaultRowHeight="14.4"/>
  <cols>
    <col min="1" max="1" width="7.77734375" customWidth="1"/>
    <col min="2" max="2" width="74.77734375" customWidth="1"/>
    <col min="3" max="11" width="17.5546875" customWidth="1"/>
  </cols>
  <sheetData>
    <row r="1" spans="1:11" s="56" customFormat="1" ht="20.25" customHeight="1">
      <c r="B1" s="23"/>
      <c r="C1" s="24"/>
      <c r="E1" s="58"/>
    </row>
    <row r="2" spans="1:11" s="56" customFormat="1" ht="20.25" customHeight="1">
      <c r="B2" s="23"/>
      <c r="C2" s="24"/>
      <c r="E2" s="58"/>
    </row>
    <row r="5" spans="1:11" ht="23.25" customHeight="1">
      <c r="B5" s="88" t="s">
        <v>537</v>
      </c>
    </row>
    <row r="6" spans="1:11" ht="23.25" customHeight="1">
      <c r="B6" s="88"/>
    </row>
    <row r="7" spans="1:11" ht="23.25" customHeight="1">
      <c r="B7" s="63" t="s">
        <v>85</v>
      </c>
      <c r="C7" s="364" t="s">
        <v>668</v>
      </c>
      <c r="D7" s="365"/>
      <c r="E7" s="365"/>
      <c r="F7" s="365"/>
      <c r="G7" s="365"/>
      <c r="H7" s="365"/>
      <c r="I7" s="365"/>
      <c r="J7" s="365"/>
      <c r="K7" s="365"/>
    </row>
    <row r="8" spans="1:11" ht="19.8">
      <c r="A8" s="177"/>
      <c r="B8" s="215" t="s">
        <v>538</v>
      </c>
      <c r="C8" s="381">
        <v>0</v>
      </c>
      <c r="D8" s="381">
        <v>0.1</v>
      </c>
      <c r="E8" s="381">
        <v>0.2</v>
      </c>
      <c r="F8" s="381">
        <v>0.5</v>
      </c>
      <c r="G8" s="381">
        <v>0.75</v>
      </c>
      <c r="H8" s="381">
        <v>1</v>
      </c>
      <c r="I8" s="381">
        <v>1.5</v>
      </c>
      <c r="J8" s="383" t="s">
        <v>539</v>
      </c>
      <c r="K8" s="383" t="s">
        <v>540</v>
      </c>
    </row>
    <row r="9" spans="1:11" ht="19.8">
      <c r="A9" s="177"/>
      <c r="B9" s="215" t="s">
        <v>541</v>
      </c>
      <c r="C9" s="382"/>
      <c r="D9" s="382"/>
      <c r="E9" s="382"/>
      <c r="F9" s="382"/>
      <c r="G9" s="382"/>
      <c r="H9" s="382"/>
      <c r="I9" s="382"/>
      <c r="J9" s="384"/>
      <c r="K9" s="384"/>
    </row>
    <row r="10" spans="1:11" ht="19.8">
      <c r="A10" s="61">
        <v>1</v>
      </c>
      <c r="B10" s="42" t="s">
        <v>501</v>
      </c>
      <c r="C10" s="168"/>
      <c r="D10" s="168"/>
      <c r="E10" s="168">
        <v>13918.411521</v>
      </c>
      <c r="F10" s="168"/>
      <c r="G10" s="168"/>
      <c r="H10" s="168"/>
      <c r="I10" s="168"/>
      <c r="J10" s="168"/>
      <c r="K10" s="168">
        <v>13918.411521</v>
      </c>
    </row>
    <row r="11" spans="1:11" ht="19.8">
      <c r="A11" s="61">
        <v>2</v>
      </c>
      <c r="B11" s="42" t="s">
        <v>502</v>
      </c>
      <c r="C11" s="168"/>
      <c r="D11" s="168"/>
      <c r="E11" s="168">
        <v>133344.14682600001</v>
      </c>
      <c r="F11" s="168">
        <v>10356.32</v>
      </c>
      <c r="G11" s="168"/>
      <c r="H11" s="168"/>
      <c r="I11" s="168"/>
      <c r="J11" s="168"/>
      <c r="K11" s="168">
        <v>143700.46682600002</v>
      </c>
    </row>
    <row r="12" spans="1:11" ht="19.8">
      <c r="A12" s="61">
        <v>3</v>
      </c>
      <c r="B12" s="42" t="s">
        <v>542</v>
      </c>
      <c r="C12" s="168"/>
      <c r="D12" s="168"/>
      <c r="E12" s="168"/>
      <c r="F12" s="168"/>
      <c r="G12" s="168"/>
      <c r="H12" s="168"/>
      <c r="I12" s="168"/>
      <c r="J12" s="168"/>
      <c r="K12" s="168">
        <v>0</v>
      </c>
    </row>
    <row r="13" spans="1:11" ht="19.8">
      <c r="A13" s="61">
        <v>4</v>
      </c>
      <c r="B13" s="42" t="s">
        <v>504</v>
      </c>
      <c r="C13" s="168"/>
      <c r="D13" s="168"/>
      <c r="E13" s="168">
        <v>978771.43679604144</v>
      </c>
      <c r="F13" s="168">
        <v>682990.6016879091</v>
      </c>
      <c r="G13" s="168"/>
      <c r="H13" s="168"/>
      <c r="I13" s="168"/>
      <c r="J13" s="168">
        <v>998556.71241269051</v>
      </c>
      <c r="K13" s="168">
        <v>2660318.7508966411</v>
      </c>
    </row>
    <row r="14" spans="1:11" ht="19.8">
      <c r="A14" s="61">
        <v>5</v>
      </c>
      <c r="B14" s="190" t="s">
        <v>543</v>
      </c>
      <c r="C14" s="190"/>
      <c r="D14" s="190"/>
      <c r="E14" s="190"/>
      <c r="F14" s="190"/>
      <c r="G14" s="190"/>
      <c r="H14" s="190"/>
      <c r="I14" s="190"/>
      <c r="J14" s="190"/>
      <c r="K14" s="190"/>
    </row>
    <row r="15" spans="1:11" ht="19.8">
      <c r="A15" s="61">
        <v>6</v>
      </c>
      <c r="B15" s="42" t="s">
        <v>507</v>
      </c>
      <c r="C15" s="168"/>
      <c r="D15" s="168"/>
      <c r="E15" s="168"/>
      <c r="F15" s="168"/>
      <c r="G15" s="168"/>
      <c r="H15" s="168">
        <v>186668.66618550502</v>
      </c>
      <c r="I15" s="168"/>
      <c r="J15" s="168">
        <v>798026.40536411805</v>
      </c>
      <c r="K15" s="168">
        <v>984695.07154962304</v>
      </c>
    </row>
    <row r="16" spans="1:11" ht="19.8">
      <c r="A16" s="61">
        <v>7</v>
      </c>
      <c r="B16" s="42" t="s">
        <v>511</v>
      </c>
      <c r="C16" s="168"/>
      <c r="D16" s="168"/>
      <c r="E16" s="168"/>
      <c r="F16" s="168"/>
      <c r="G16" s="168"/>
      <c r="H16" s="168"/>
      <c r="I16" s="168"/>
      <c r="J16" s="168"/>
      <c r="K16" s="168">
        <v>0</v>
      </c>
    </row>
    <row r="17" spans="1:11" ht="19.8">
      <c r="A17" s="61">
        <v>8</v>
      </c>
      <c r="B17" s="42" t="s">
        <v>303</v>
      </c>
      <c r="C17" s="168"/>
      <c r="D17" s="168"/>
      <c r="E17" s="168"/>
      <c r="F17" s="168"/>
      <c r="G17" s="168"/>
      <c r="H17" s="168"/>
      <c r="I17" s="168"/>
      <c r="J17" s="168"/>
      <c r="K17" s="168">
        <v>0</v>
      </c>
    </row>
    <row r="18" spans="1:11" ht="19.8">
      <c r="A18" s="61">
        <v>9</v>
      </c>
      <c r="B18" s="227" t="s">
        <v>473</v>
      </c>
      <c r="C18" s="226">
        <v>0</v>
      </c>
      <c r="D18" s="226">
        <v>0</v>
      </c>
      <c r="E18" s="226">
        <v>1126033.9951430415</v>
      </c>
      <c r="F18" s="226">
        <v>693346.92168790905</v>
      </c>
      <c r="G18" s="226">
        <v>0</v>
      </c>
      <c r="H18" s="226">
        <v>186668.66618550502</v>
      </c>
      <c r="I18" s="226">
        <v>0</v>
      </c>
      <c r="J18" s="226">
        <v>1796583.1177768086</v>
      </c>
      <c r="K18" s="226">
        <v>3802632.7007932644</v>
      </c>
    </row>
    <row r="20" spans="1:11">
      <c r="B20" t="s">
        <v>681</v>
      </c>
    </row>
  </sheetData>
  <mergeCells count="10">
    <mergeCell ref="C7:K7"/>
    <mergeCell ref="I8:I9"/>
    <mergeCell ref="J8:J9"/>
    <mergeCell ref="K8:K9"/>
    <mergeCell ref="C8:C9"/>
    <mergeCell ref="D8:D9"/>
    <mergeCell ref="E8:E9"/>
    <mergeCell ref="F8:F9"/>
    <mergeCell ref="G8:G9"/>
    <mergeCell ref="H8:H9"/>
  </mergeCells>
  <pageMargins left="0.7" right="0.7" top="0.75" bottom="0.75" header="0.3" footer="0.3"/>
  <pageSetup orientation="portrait" r:id="rId1"/>
  <headerFooter>
    <oddHeader>&amp;L&amp;"Calibri"&amp;10&amp;K000000Confidential&amp;1#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H18"/>
  <sheetViews>
    <sheetView showGridLines="0" zoomScale="80" zoomScaleNormal="80" workbookViewId="0"/>
  </sheetViews>
  <sheetFormatPr baseColWidth="10" defaultColWidth="11.44140625" defaultRowHeight="14.4"/>
  <cols>
    <col min="1" max="1" width="7.77734375" customWidth="1"/>
    <col min="2" max="2" width="80.21875" customWidth="1"/>
    <col min="3" max="3" width="23.77734375" customWidth="1"/>
    <col min="4" max="4" width="13" customWidth="1"/>
    <col min="5" max="5" width="18.21875" customWidth="1"/>
    <col min="6" max="6" width="13.33203125" customWidth="1"/>
    <col min="7" max="7" width="19.6640625" customWidth="1"/>
    <col min="8" max="8" width="18.88671875" customWidth="1"/>
    <col min="9" max="11" width="17.77734375" customWidth="1"/>
  </cols>
  <sheetData>
    <row r="1" spans="1:8" s="56" customFormat="1" ht="20.25" customHeight="1">
      <c r="B1" s="23"/>
      <c r="C1" s="24"/>
      <c r="E1" s="58"/>
    </row>
    <row r="2" spans="1:8" s="56" customFormat="1" ht="20.25" customHeight="1">
      <c r="B2" s="23"/>
      <c r="C2" s="24"/>
      <c r="E2" s="58"/>
    </row>
    <row r="5" spans="1:8" ht="23.25" customHeight="1">
      <c r="B5" s="88" t="s">
        <v>544</v>
      </c>
    </row>
    <row r="6" spans="1:8" ht="23.25" customHeight="1">
      <c r="B6" s="88"/>
      <c r="C6" s="364" t="s">
        <v>668</v>
      </c>
      <c r="D6" s="365"/>
      <c r="E6" s="365"/>
      <c r="F6" s="365"/>
      <c r="G6" s="365"/>
      <c r="H6" s="365"/>
    </row>
    <row r="7" spans="1:8" ht="33" customHeight="1">
      <c r="B7" s="231"/>
      <c r="C7" s="377" t="s">
        <v>545</v>
      </c>
      <c r="D7" s="375"/>
      <c r="E7" s="375"/>
      <c r="F7" s="375"/>
      <c r="G7" s="385" t="s">
        <v>546</v>
      </c>
      <c r="H7" s="385"/>
    </row>
    <row r="8" spans="1:8" ht="52.95" customHeight="1">
      <c r="B8" s="231"/>
      <c r="C8" s="377" t="s">
        <v>547</v>
      </c>
      <c r="D8" s="376"/>
      <c r="E8" s="386" t="s">
        <v>548</v>
      </c>
      <c r="F8" s="387"/>
      <c r="G8" s="309" t="s">
        <v>547</v>
      </c>
      <c r="H8" s="228" t="s">
        <v>548</v>
      </c>
    </row>
    <row r="9" spans="1:8" ht="46.5" customHeight="1">
      <c r="B9" s="232" t="s">
        <v>85</v>
      </c>
      <c r="C9" s="224" t="s">
        <v>549</v>
      </c>
      <c r="D9" s="224" t="s">
        <v>550</v>
      </c>
      <c r="E9" s="224" t="s">
        <v>549</v>
      </c>
      <c r="F9" s="224" t="s">
        <v>550</v>
      </c>
      <c r="G9" s="228"/>
      <c r="H9" s="228"/>
    </row>
    <row r="10" spans="1:8" ht="19.8">
      <c r="A10" s="233">
        <v>1</v>
      </c>
      <c r="B10" s="42" t="s">
        <v>551</v>
      </c>
      <c r="C10" s="168">
        <v>0</v>
      </c>
      <c r="D10" s="168"/>
      <c r="E10" s="168">
        <v>0</v>
      </c>
      <c r="F10" s="168"/>
      <c r="G10" s="229"/>
      <c r="H10" s="229"/>
    </row>
    <row r="11" spans="1:8" ht="19.8">
      <c r="A11" s="233">
        <v>2</v>
      </c>
      <c r="B11" s="42" t="s">
        <v>552</v>
      </c>
      <c r="C11" s="168">
        <v>1291486.1343504994</v>
      </c>
      <c r="D11" s="168"/>
      <c r="E11" s="168">
        <v>1594419.1338565834</v>
      </c>
      <c r="F11" s="168"/>
      <c r="G11" s="229"/>
      <c r="H11" s="229"/>
    </row>
    <row r="12" spans="1:8" ht="19.8">
      <c r="A12" s="233">
        <v>3</v>
      </c>
      <c r="B12" s="42" t="s">
        <v>553</v>
      </c>
      <c r="C12" s="168">
        <v>1616.5426825000002</v>
      </c>
      <c r="D12" s="168"/>
      <c r="E12" s="168"/>
      <c r="F12" s="168"/>
      <c r="G12" s="229"/>
      <c r="H12" s="229"/>
    </row>
    <row r="13" spans="1:8" ht="19.8">
      <c r="A13" s="233">
        <v>4</v>
      </c>
      <c r="B13" s="42" t="s">
        <v>554</v>
      </c>
      <c r="C13" s="168">
        <v>277484.59469254082</v>
      </c>
      <c r="D13" s="168"/>
      <c r="E13" s="168">
        <v>0</v>
      </c>
      <c r="F13" s="168"/>
      <c r="G13" s="229"/>
      <c r="H13" s="229"/>
    </row>
    <row r="14" spans="1:8" ht="19.8">
      <c r="A14" s="233">
        <v>5</v>
      </c>
      <c r="B14" s="42" t="s">
        <v>555</v>
      </c>
      <c r="C14" s="168"/>
      <c r="D14" s="168"/>
      <c r="E14" s="168"/>
      <c r="F14" s="168"/>
      <c r="G14" s="229"/>
      <c r="H14" s="229"/>
    </row>
    <row r="15" spans="1:8" ht="19.8">
      <c r="A15" s="233">
        <v>6</v>
      </c>
      <c r="B15" s="42" t="s">
        <v>556</v>
      </c>
      <c r="C15" s="168"/>
      <c r="D15" s="168"/>
      <c r="E15" s="168"/>
      <c r="F15" s="168"/>
      <c r="G15" s="229"/>
      <c r="H15" s="229"/>
    </row>
    <row r="16" spans="1:8" ht="19.8">
      <c r="A16" s="233">
        <v>7</v>
      </c>
      <c r="B16" s="42" t="s">
        <v>557</v>
      </c>
      <c r="C16" s="168"/>
      <c r="D16" s="168"/>
      <c r="E16" s="168"/>
      <c r="F16" s="168"/>
      <c r="G16" s="229"/>
      <c r="H16" s="229"/>
    </row>
    <row r="17" spans="1:8" ht="19.8">
      <c r="A17" s="233">
        <v>8</v>
      </c>
      <c r="B17" s="42" t="s">
        <v>558</v>
      </c>
      <c r="C17" s="168">
        <v>27979.426241000001</v>
      </c>
      <c r="D17" s="168"/>
      <c r="E17" s="168">
        <v>0</v>
      </c>
      <c r="F17" s="168"/>
      <c r="G17" s="229"/>
      <c r="H17" s="229"/>
    </row>
    <row r="18" spans="1:8" ht="19.8">
      <c r="A18" s="233">
        <v>9</v>
      </c>
      <c r="B18" s="227" t="s">
        <v>473</v>
      </c>
      <c r="C18" s="226">
        <v>1598566.6979665402</v>
      </c>
      <c r="D18" s="226"/>
      <c r="E18" s="226">
        <v>1594419.1338565834</v>
      </c>
      <c r="F18" s="226"/>
      <c r="G18" s="229"/>
      <c r="H18" s="229"/>
    </row>
  </sheetData>
  <mergeCells count="5">
    <mergeCell ref="C7:F7"/>
    <mergeCell ref="G7:H7"/>
    <mergeCell ref="C8:D8"/>
    <mergeCell ref="E8:F8"/>
    <mergeCell ref="C6:H6"/>
  </mergeCells>
  <pageMargins left="0.7" right="0.7" top="0.75" bottom="0.75" header="0.3" footer="0.3"/>
  <pageSetup orientation="portrait" r:id="rId1"/>
  <headerFooter>
    <oddHeader>&amp;L&amp;"Calibri"&amp;10&amp;K000000Confidential&amp;1#</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G29"/>
  <sheetViews>
    <sheetView showGridLines="0" zoomScale="80" zoomScaleNormal="80" workbookViewId="0"/>
  </sheetViews>
  <sheetFormatPr baseColWidth="10" defaultColWidth="11.44140625" defaultRowHeight="14.4"/>
  <cols>
    <col min="1" max="1" width="7.77734375" customWidth="1"/>
    <col min="2" max="2" width="97" customWidth="1"/>
    <col min="3" max="4" width="22.21875" customWidth="1"/>
    <col min="5" max="6" width="23.77734375" customWidth="1"/>
    <col min="7" max="7" width="26.44140625" customWidth="1"/>
    <col min="8" max="8" width="23.77734375" customWidth="1"/>
    <col min="9" max="11" width="17.77734375" customWidth="1"/>
  </cols>
  <sheetData>
    <row r="1" spans="1:7" s="56" customFormat="1" ht="20.25" customHeight="1">
      <c r="B1" s="23"/>
      <c r="C1" s="24"/>
      <c r="E1" s="58"/>
    </row>
    <row r="2" spans="1:7" s="56" customFormat="1" ht="20.25" customHeight="1">
      <c r="B2" s="23"/>
      <c r="C2" s="24"/>
      <c r="E2" s="58"/>
    </row>
    <row r="5" spans="1:7" ht="23.25" customHeight="1">
      <c r="B5" s="88" t="s">
        <v>36</v>
      </c>
    </row>
    <row r="6" spans="1:7" ht="23.25" customHeight="1">
      <c r="B6" s="88"/>
      <c r="C6" s="364" t="s">
        <v>668</v>
      </c>
      <c r="D6" s="365"/>
      <c r="E6" s="93"/>
      <c r="F6" s="93"/>
    </row>
    <row r="7" spans="1:7" ht="30.75" customHeight="1">
      <c r="B7" s="232" t="s">
        <v>85</v>
      </c>
      <c r="C7" s="230" t="s">
        <v>559</v>
      </c>
      <c r="D7" s="224" t="s">
        <v>499</v>
      </c>
      <c r="E7" s="93"/>
      <c r="F7" s="93"/>
    </row>
    <row r="8" spans="1:7" ht="19.8">
      <c r="A8" s="233">
        <v>1</v>
      </c>
      <c r="B8" s="222" t="s">
        <v>560</v>
      </c>
      <c r="C8" s="256">
        <v>944341.85036010994</v>
      </c>
      <c r="D8" s="256">
        <v>18886.837007999999</v>
      </c>
      <c r="F8" s="93"/>
    </row>
    <row r="9" spans="1:7" ht="39.6">
      <c r="A9" s="242">
        <v>2</v>
      </c>
      <c r="B9" s="234" t="s">
        <v>561</v>
      </c>
      <c r="C9" s="220">
        <v>897500.25522710988</v>
      </c>
      <c r="D9" s="220">
        <v>17950.005105339998</v>
      </c>
      <c r="F9" s="93"/>
    </row>
    <row r="10" spans="1:7" ht="19.8">
      <c r="A10" s="233">
        <v>3</v>
      </c>
      <c r="B10" s="70" t="s">
        <v>562</v>
      </c>
      <c r="C10" s="168">
        <v>897500.25522710988</v>
      </c>
      <c r="D10" s="168">
        <v>17950.005105339998</v>
      </c>
      <c r="F10" s="93"/>
    </row>
    <row r="11" spans="1:7" ht="19.8">
      <c r="A11" s="233">
        <v>4</v>
      </c>
      <c r="B11" s="70" t="s">
        <v>563</v>
      </c>
      <c r="C11" s="260" t="s">
        <v>180</v>
      </c>
      <c r="D11" s="260"/>
      <c r="F11" s="93"/>
    </row>
    <row r="12" spans="1:7" ht="19.8">
      <c r="A12" s="233">
        <v>5</v>
      </c>
      <c r="B12" s="192" t="s">
        <v>564</v>
      </c>
      <c r="C12" s="192"/>
      <c r="D12" s="192"/>
      <c r="F12" s="93"/>
    </row>
    <row r="13" spans="1:7" ht="19.8">
      <c r="A13" s="233">
        <v>6</v>
      </c>
      <c r="B13" s="70" t="s">
        <v>565</v>
      </c>
      <c r="C13" s="168">
        <v>897500.25522710988</v>
      </c>
      <c r="D13" s="168">
        <v>17950.005105339998</v>
      </c>
      <c r="F13" s="93"/>
    </row>
    <row r="14" spans="1:7" ht="19.8">
      <c r="A14" s="233">
        <v>7</v>
      </c>
      <c r="B14" s="42" t="s">
        <v>566</v>
      </c>
      <c r="C14" s="168">
        <v>283965.52157047996</v>
      </c>
      <c r="D14" s="192"/>
      <c r="F14" s="93"/>
      <c r="G14" s="93"/>
    </row>
    <row r="15" spans="1:7" ht="19.8">
      <c r="A15" s="233">
        <v>8</v>
      </c>
      <c r="B15" s="42" t="s">
        <v>567</v>
      </c>
      <c r="C15" s="260" t="s">
        <v>180</v>
      </c>
      <c r="D15" s="260"/>
      <c r="F15" s="93"/>
      <c r="G15" s="93"/>
    </row>
    <row r="16" spans="1:7" ht="19.8">
      <c r="A16" s="233">
        <v>9</v>
      </c>
      <c r="B16" s="42" t="s">
        <v>568</v>
      </c>
      <c r="C16" s="168">
        <v>46841.595133000003</v>
      </c>
      <c r="D16" s="168">
        <v>936.83190266000008</v>
      </c>
      <c r="F16" s="93"/>
      <c r="G16" s="93"/>
    </row>
    <row r="17" spans="1:7" ht="19.8">
      <c r="A17" s="233">
        <v>10</v>
      </c>
      <c r="B17" s="42" t="s">
        <v>569</v>
      </c>
      <c r="C17" s="260" t="s">
        <v>180</v>
      </c>
      <c r="D17" s="260"/>
    </row>
    <row r="18" spans="1:7" ht="19.8">
      <c r="A18" s="233">
        <v>11</v>
      </c>
      <c r="B18" s="222" t="s">
        <v>570</v>
      </c>
      <c r="C18" s="192"/>
      <c r="D18" s="260"/>
      <c r="F18" s="93"/>
      <c r="G18" s="93"/>
    </row>
    <row r="19" spans="1:7" ht="39.6">
      <c r="A19" s="242">
        <v>12</v>
      </c>
      <c r="B19" s="91" t="s">
        <v>571</v>
      </c>
      <c r="C19" s="261" t="s">
        <v>180</v>
      </c>
      <c r="D19" s="261"/>
    </row>
    <row r="20" spans="1:7" ht="19.8">
      <c r="A20" s="233">
        <v>13</v>
      </c>
      <c r="B20" s="70" t="s">
        <v>572</v>
      </c>
      <c r="C20" s="260" t="s">
        <v>180</v>
      </c>
      <c r="D20" s="260"/>
    </row>
    <row r="21" spans="1:7" ht="19.8">
      <c r="A21" s="233">
        <v>14</v>
      </c>
      <c r="B21" s="70" t="s">
        <v>573</v>
      </c>
      <c r="C21" s="260" t="s">
        <v>180</v>
      </c>
      <c r="D21" s="260"/>
    </row>
    <row r="22" spans="1:7" ht="19.8">
      <c r="A22" s="233">
        <v>15</v>
      </c>
      <c r="B22" s="192" t="s">
        <v>574</v>
      </c>
      <c r="C22" s="192"/>
      <c r="D22" s="192"/>
      <c r="F22" s="93"/>
    </row>
    <row r="23" spans="1:7" ht="19.8">
      <c r="A23" s="233">
        <v>16</v>
      </c>
      <c r="B23" s="70" t="s">
        <v>575</v>
      </c>
      <c r="C23" s="260" t="s">
        <v>180</v>
      </c>
      <c r="D23" s="260"/>
    </row>
    <row r="24" spans="1:7" ht="19.8">
      <c r="A24" s="233">
        <v>17</v>
      </c>
      <c r="B24" s="42" t="s">
        <v>576</v>
      </c>
      <c r="C24" s="260" t="s">
        <v>180</v>
      </c>
      <c r="D24" s="262"/>
    </row>
    <row r="25" spans="1:7" ht="19.8">
      <c r="A25" s="233">
        <v>18</v>
      </c>
      <c r="B25" s="42" t="s">
        <v>577</v>
      </c>
      <c r="C25" s="260" t="s">
        <v>180</v>
      </c>
      <c r="D25" s="260"/>
    </row>
    <row r="26" spans="1:7" ht="19.8">
      <c r="A26" s="233">
        <v>19</v>
      </c>
      <c r="B26" s="42" t="s">
        <v>568</v>
      </c>
      <c r="C26" s="260" t="s">
        <v>180</v>
      </c>
      <c r="D26" s="260"/>
    </row>
    <row r="27" spans="1:7" ht="19.8">
      <c r="A27" s="233">
        <v>20</v>
      </c>
      <c r="B27" s="42" t="s">
        <v>578</v>
      </c>
      <c r="C27" s="260" t="s">
        <v>180</v>
      </c>
      <c r="D27" s="260"/>
    </row>
    <row r="28" spans="1:7">
      <c r="C28" s="263"/>
      <c r="D28" s="263"/>
    </row>
    <row r="29" spans="1:7">
      <c r="C29" s="263"/>
      <c r="D29" s="263"/>
    </row>
  </sheetData>
  <mergeCells count="1">
    <mergeCell ref="C6:D6"/>
  </mergeCells>
  <pageMargins left="0.7" right="0.7" top="0.75" bottom="0.75" header="0.3" footer="0.3"/>
  <pageSetup orientation="portrait" r:id="rId1"/>
  <headerFooter>
    <oddHeader>&amp;L&amp;"Calibri"&amp;10&amp;K000000Confidential&amp;1#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E63"/>
  <sheetViews>
    <sheetView showGridLines="0" zoomScale="80" zoomScaleNormal="80" workbookViewId="0">
      <selection activeCell="C4" sqref="C4"/>
    </sheetView>
  </sheetViews>
  <sheetFormatPr baseColWidth="10" defaultColWidth="9.21875" defaultRowHeight="14.4"/>
  <cols>
    <col min="1" max="1" width="9.21875" style="8"/>
    <col min="2" max="2" width="14.5546875" style="8" customWidth="1"/>
    <col min="3" max="3" width="160" style="8" customWidth="1"/>
    <col min="4" max="4" width="24.77734375" style="8" customWidth="1"/>
    <col min="5" max="16384" width="9.21875" style="8"/>
  </cols>
  <sheetData>
    <row r="1" spans="1:5" s="4" customFormat="1" ht="26.4">
      <c r="A1" s="1" t="s">
        <v>668</v>
      </c>
      <c r="B1" s="2"/>
      <c r="C1" s="3"/>
    </row>
    <row r="2" spans="1:5" s="4" customFormat="1" ht="26.4">
      <c r="B2" s="2"/>
      <c r="C2" s="3"/>
    </row>
    <row r="3" spans="1:5" s="4" customFormat="1" ht="26.4">
      <c r="A3" s="5"/>
      <c r="B3" s="6" t="s">
        <v>1</v>
      </c>
      <c r="C3" s="7"/>
    </row>
    <row r="5" spans="1:5" ht="19.8">
      <c r="A5" s="9"/>
      <c r="B5" s="9"/>
      <c r="C5" s="9"/>
      <c r="D5" s="9"/>
      <c r="E5" s="9"/>
    </row>
    <row r="6" spans="1:5" ht="19.8">
      <c r="A6" s="9"/>
      <c r="B6" s="10"/>
      <c r="C6" s="11"/>
      <c r="D6" s="11"/>
      <c r="E6" s="9"/>
    </row>
    <row r="7" spans="1:5" ht="20.399999999999999" thickBot="1">
      <c r="A7" s="9"/>
      <c r="B7" s="12" t="s">
        <v>2</v>
      </c>
      <c r="C7" s="13"/>
      <c r="D7" s="13"/>
      <c r="E7" s="9"/>
    </row>
    <row r="8" spans="1:5" ht="19.8">
      <c r="A8" s="9"/>
      <c r="B8" s="14" t="s">
        <v>3</v>
      </c>
      <c r="C8" s="15" t="s">
        <v>4</v>
      </c>
      <c r="D8" s="318" t="str">
        <f>"Ir a "&amp;B8</f>
        <v>Ir a KM1</v>
      </c>
      <c r="E8" s="9"/>
    </row>
    <row r="9" spans="1:5" ht="19.8">
      <c r="A9" s="9"/>
      <c r="B9" s="14" t="s">
        <v>5</v>
      </c>
      <c r="C9" s="15" t="s">
        <v>6</v>
      </c>
      <c r="D9" s="318" t="str">
        <f t="shared" ref="D9:D14" si="0">"Ir a "&amp;B9</f>
        <v>Ir a OV1</v>
      </c>
      <c r="E9" s="9"/>
    </row>
    <row r="10" spans="1:5" ht="19.8">
      <c r="A10" s="9"/>
      <c r="B10" s="14" t="s">
        <v>7</v>
      </c>
      <c r="C10" s="15" t="s">
        <v>8</v>
      </c>
      <c r="D10" s="318" t="str">
        <f t="shared" si="0"/>
        <v>Ir a CC1</v>
      </c>
      <c r="E10" s="9"/>
    </row>
    <row r="11" spans="1:5" ht="19.8">
      <c r="A11" s="9"/>
      <c r="B11" s="14" t="s">
        <v>9</v>
      </c>
      <c r="C11" s="15" t="s">
        <v>10</v>
      </c>
      <c r="D11" s="318" t="str">
        <f t="shared" si="0"/>
        <v>Ir a CC2</v>
      </c>
      <c r="E11" s="9"/>
    </row>
    <row r="12" spans="1:5" ht="19.8">
      <c r="A12" s="9"/>
      <c r="B12" s="14" t="s">
        <v>11</v>
      </c>
      <c r="C12" s="15" t="s">
        <v>12</v>
      </c>
      <c r="D12" s="318" t="str">
        <f t="shared" si="0"/>
        <v>Ir a CCA</v>
      </c>
      <c r="E12" s="9"/>
    </row>
    <row r="13" spans="1:5" ht="19.8">
      <c r="A13" s="9"/>
      <c r="B13" s="14" t="s">
        <v>13</v>
      </c>
      <c r="C13" s="15" t="s">
        <v>14</v>
      </c>
      <c r="D13" s="318" t="str">
        <f t="shared" si="0"/>
        <v>Ir a LR1</v>
      </c>
      <c r="E13" s="9"/>
    </row>
    <row r="14" spans="1:5" ht="19.8">
      <c r="A14" s="9"/>
      <c r="B14" s="14" t="s">
        <v>15</v>
      </c>
      <c r="C14" s="15" t="s">
        <v>16</v>
      </c>
      <c r="D14" s="318" t="str">
        <f t="shared" si="0"/>
        <v>Ir a LR2</v>
      </c>
      <c r="E14" s="9"/>
    </row>
    <row r="15" spans="1:5" ht="19.8">
      <c r="A15" s="9"/>
      <c r="B15" s="10"/>
      <c r="C15" s="11"/>
      <c r="D15" s="11"/>
      <c r="E15" s="9"/>
    </row>
    <row r="16" spans="1:5" ht="20.399999999999999" thickBot="1">
      <c r="A16" s="9"/>
      <c r="B16" s="12" t="s">
        <v>17</v>
      </c>
      <c r="C16" s="13"/>
      <c r="D16" s="13"/>
      <c r="E16" s="9"/>
    </row>
    <row r="17" spans="1:5" ht="19.8">
      <c r="A17" s="9"/>
      <c r="B17" s="14" t="s">
        <v>18</v>
      </c>
      <c r="C17" s="15" t="s">
        <v>19</v>
      </c>
      <c r="D17" s="318" t="str">
        <f>"Ir a "&amp;B17</f>
        <v>Ir a CR1</v>
      </c>
      <c r="E17" s="9"/>
    </row>
    <row r="18" spans="1:5" ht="19.8">
      <c r="A18" s="9"/>
      <c r="B18" s="14" t="s">
        <v>20</v>
      </c>
      <c r="C18" s="15" t="s">
        <v>21</v>
      </c>
      <c r="D18" s="318" t="str">
        <f t="shared" ref="D18:D21" si="1">"Ir a "&amp;B18</f>
        <v>Ir a CR2</v>
      </c>
      <c r="E18" s="9"/>
    </row>
    <row r="19" spans="1:5" ht="19.8">
      <c r="A19" s="9"/>
      <c r="B19" s="14" t="s">
        <v>22</v>
      </c>
      <c r="C19" s="15" t="s">
        <v>23</v>
      </c>
      <c r="D19" s="318" t="str">
        <f t="shared" si="1"/>
        <v>Ir a CR3</v>
      </c>
      <c r="E19" s="9"/>
    </row>
    <row r="20" spans="1:5" ht="19.8">
      <c r="A20" s="9"/>
      <c r="B20" s="14" t="s">
        <v>24</v>
      </c>
      <c r="C20" s="15" t="s">
        <v>25</v>
      </c>
      <c r="D20" s="318" t="str">
        <f t="shared" si="1"/>
        <v>Ir a CR4</v>
      </c>
      <c r="E20" s="9"/>
    </row>
    <row r="21" spans="1:5" ht="19.8">
      <c r="A21" s="9"/>
      <c r="B21" s="14" t="s">
        <v>26</v>
      </c>
      <c r="C21" s="15" t="s">
        <v>27</v>
      </c>
      <c r="D21" s="318" t="str">
        <f t="shared" si="1"/>
        <v>Ir a CR5</v>
      </c>
      <c r="E21" s="9"/>
    </row>
    <row r="22" spans="1:5" ht="19.8">
      <c r="A22" s="9"/>
      <c r="B22" s="10"/>
      <c r="C22" s="11"/>
      <c r="D22" s="11"/>
      <c r="E22" s="9"/>
    </row>
    <row r="23" spans="1:5" ht="20.399999999999999" thickBot="1">
      <c r="A23" s="9"/>
      <c r="B23" s="12" t="s">
        <v>28</v>
      </c>
      <c r="C23" s="13"/>
      <c r="D23" s="13"/>
      <c r="E23" s="9"/>
    </row>
    <row r="24" spans="1:5" ht="19.8">
      <c r="A24" s="9"/>
      <c r="B24" s="14" t="s">
        <v>29</v>
      </c>
      <c r="C24" s="15" t="s">
        <v>30</v>
      </c>
      <c r="D24" s="318" t="str">
        <f>"Ir a "&amp;B24</f>
        <v>Ir a CCR1</v>
      </c>
      <c r="E24" s="9"/>
    </row>
    <row r="25" spans="1:5" ht="19.8">
      <c r="A25" s="9"/>
      <c r="B25" s="14" t="s">
        <v>31</v>
      </c>
      <c r="C25" s="15" t="s">
        <v>32</v>
      </c>
      <c r="D25" s="318" t="str">
        <f t="shared" ref="D25:D27" si="2">"Ir a "&amp;B25</f>
        <v>Ir a CCR3</v>
      </c>
      <c r="E25" s="9"/>
    </row>
    <row r="26" spans="1:5" ht="19.8">
      <c r="A26" s="9"/>
      <c r="B26" s="14" t="s">
        <v>33</v>
      </c>
      <c r="C26" s="15" t="s">
        <v>34</v>
      </c>
      <c r="D26" s="318" t="str">
        <f t="shared" si="2"/>
        <v>Ir a CCR5</v>
      </c>
      <c r="E26" s="9"/>
    </row>
    <row r="27" spans="1:5" ht="19.8">
      <c r="A27" s="9"/>
      <c r="B27" s="14" t="s">
        <v>35</v>
      </c>
      <c r="C27" s="15" t="s">
        <v>36</v>
      </c>
      <c r="D27" s="318" t="str">
        <f t="shared" si="2"/>
        <v>Ir a CCR8</v>
      </c>
      <c r="E27" s="9"/>
    </row>
    <row r="28" spans="1:5" ht="19.8">
      <c r="A28" s="9"/>
      <c r="B28" s="16"/>
      <c r="C28" s="17"/>
      <c r="D28" s="29"/>
      <c r="E28" s="9"/>
    </row>
    <row r="29" spans="1:5" ht="20.399999999999999" thickBot="1">
      <c r="A29" s="9"/>
      <c r="B29" s="12" t="s">
        <v>37</v>
      </c>
      <c r="C29" s="13"/>
      <c r="D29" s="13"/>
      <c r="E29" s="9"/>
    </row>
    <row r="30" spans="1:5" ht="19.8">
      <c r="A30" s="9"/>
      <c r="B30" s="14" t="s">
        <v>38</v>
      </c>
      <c r="C30" s="15" t="s">
        <v>39</v>
      </c>
      <c r="D30" s="318" t="str">
        <f>"Ir a "&amp;B30</f>
        <v>Ir a MR1</v>
      </c>
      <c r="E30" s="9"/>
    </row>
    <row r="32" spans="1:5" ht="20.399999999999999" thickBot="1">
      <c r="A32" s="9"/>
      <c r="B32" s="12" t="s">
        <v>40</v>
      </c>
      <c r="C32" s="13"/>
      <c r="D32" s="13"/>
      <c r="E32" s="9"/>
    </row>
    <row r="33" spans="1:5" ht="19.8">
      <c r="A33" s="9"/>
      <c r="B33" s="14" t="s">
        <v>41</v>
      </c>
      <c r="C33" s="15" t="s">
        <v>42</v>
      </c>
      <c r="D33" s="318" t="str">
        <f>"Ir a "&amp;B33</f>
        <v>Ir a LIQ1</v>
      </c>
      <c r="E33" s="9"/>
    </row>
    <row r="34" spans="1:5" ht="19.8">
      <c r="A34" s="9"/>
      <c r="B34" s="14" t="s">
        <v>43</v>
      </c>
      <c r="C34" s="15" t="s">
        <v>44</v>
      </c>
      <c r="D34" s="318" t="str">
        <f t="shared" ref="D34:D35" si="3">"Ir a "&amp;B34</f>
        <v>Ir a LIQ2</v>
      </c>
      <c r="E34" s="9"/>
    </row>
    <row r="35" spans="1:5" ht="19.8">
      <c r="A35" s="9"/>
      <c r="B35" s="14" t="s">
        <v>45</v>
      </c>
      <c r="C35" s="15" t="s">
        <v>46</v>
      </c>
      <c r="D35" s="318" t="str">
        <f t="shared" si="3"/>
        <v>Ir a ENC</v>
      </c>
      <c r="E35" s="9"/>
    </row>
    <row r="36" spans="1:5" ht="19.8">
      <c r="A36" s="9"/>
      <c r="B36" s="16"/>
      <c r="C36" s="17"/>
      <c r="D36" s="29"/>
      <c r="E36" s="9"/>
    </row>
    <row r="37" spans="1:5" ht="19.8">
      <c r="A37" s="9"/>
      <c r="C37" s="17"/>
      <c r="D37" s="17"/>
      <c r="E37" s="9"/>
    </row>
    <row r="38" spans="1:5" ht="19.8">
      <c r="A38" s="9"/>
      <c r="B38" s="18" t="s">
        <v>47</v>
      </c>
      <c r="C38" s="19"/>
      <c r="D38" s="20"/>
      <c r="E38" s="9"/>
    </row>
    <row r="39" spans="1:5" ht="19.8">
      <c r="A39" s="9"/>
      <c r="B39" s="354" t="s">
        <v>48</v>
      </c>
      <c r="C39" s="354"/>
      <c r="D39" s="21"/>
      <c r="E39" s="9"/>
    </row>
    <row r="40" spans="1:5" ht="19.8">
      <c r="A40" s="9"/>
      <c r="B40" s="354"/>
      <c r="C40" s="354"/>
      <c r="D40" s="21"/>
      <c r="E40" s="9"/>
    </row>
    <row r="41" spans="1:5" ht="19.8">
      <c r="A41" s="9"/>
      <c r="B41" s="354" t="s">
        <v>49</v>
      </c>
      <c r="C41" s="354"/>
      <c r="D41" s="21"/>
      <c r="E41" s="9"/>
    </row>
    <row r="42" spans="1:5" ht="19.8">
      <c r="A42" s="9"/>
      <c r="B42" s="354"/>
      <c r="C42" s="354"/>
      <c r="D42" s="21"/>
      <c r="E42" s="9"/>
    </row>
    <row r="43" spans="1:5" ht="19.8">
      <c r="A43" s="9"/>
      <c r="B43" s="16" t="s">
        <v>50</v>
      </c>
      <c r="C43" s="257"/>
      <c r="D43" s="21"/>
      <c r="E43" s="9"/>
    </row>
    <row r="44" spans="1:5" ht="19.8">
      <c r="A44" s="9"/>
      <c r="B44" s="355" t="s">
        <v>51</v>
      </c>
      <c r="C44" s="355"/>
      <c r="D44" s="21"/>
      <c r="E44" s="9"/>
    </row>
    <row r="46" spans="1:5" s="22" customFormat="1" ht="15" customHeight="1">
      <c r="B46" s="23"/>
      <c r="C46" s="24"/>
      <c r="D46" s="25"/>
    </row>
    <row r="47" spans="1:5" s="22" customFormat="1" ht="15" customHeight="1">
      <c r="B47" s="23"/>
      <c r="C47" s="24"/>
      <c r="D47" s="25"/>
    </row>
    <row r="52" spans="2:4" ht="16.2">
      <c r="B52" s="26"/>
      <c r="C52" s="27"/>
      <c r="D52" s="27"/>
    </row>
    <row r="63" spans="2:4">
      <c r="C63" s="28"/>
    </row>
  </sheetData>
  <mergeCells count="3">
    <mergeCell ref="B39:C40"/>
    <mergeCell ref="B41:C42"/>
    <mergeCell ref="B44:C44"/>
  </mergeCells>
  <hyperlinks>
    <hyperlink ref="D8" location="'KM1'!A1" display="'KM1'!A1" xr:uid="{00000000-0004-0000-0000-000000000000}"/>
    <hyperlink ref="D9:D14" location="'KM1'!A1" display="Ir a Tabla 1" xr:uid="{00000000-0004-0000-0000-000001000000}"/>
    <hyperlink ref="D17" location="'CCR1'!A1" display="'CCR1'!A1" xr:uid="{00000000-0004-0000-0000-000002000000}"/>
    <hyperlink ref="D18:D21" location="'KM1'!A1" display="Ir a Tabla 1" xr:uid="{00000000-0004-0000-0000-000003000000}"/>
    <hyperlink ref="D24" location="'CCR1'!A1" display="'CCR1'!A1" xr:uid="{00000000-0004-0000-0000-000004000000}"/>
    <hyperlink ref="D25:D27" location="'KM1'!A1" display="Ir a Tabla 1" xr:uid="{00000000-0004-0000-0000-000005000000}"/>
    <hyperlink ref="D30" location="'MR1'!A1" display="'MR1'!A1" xr:uid="{00000000-0004-0000-0000-000006000000}"/>
    <hyperlink ref="D33" location="'LIQ1'!A1" display="'LIQ1'!A1" xr:uid="{00000000-0004-0000-0000-000007000000}"/>
    <hyperlink ref="D34:D35" location="'KM1'!A1" display="Ir a Tabla 1" xr:uid="{00000000-0004-0000-0000-000008000000}"/>
    <hyperlink ref="D9" location="'OV1'!A1" display="'OV1'!A1" xr:uid="{54C65A31-4E1E-40C1-985F-CC81B95D6FAF}"/>
    <hyperlink ref="D10" location="'CC1'!A1" display="'CC1'!A1" xr:uid="{7CC7AF09-278B-49D7-AB70-25B166CEAC1C}"/>
    <hyperlink ref="D11" location="'CC2'!A1" display="'CC2'!A1" xr:uid="{CF4BC23C-D7E3-494E-B19B-CD76BABF8D33}"/>
    <hyperlink ref="D12" location="CCA!A1" display="CCA!A1" xr:uid="{3EF8A716-4CC0-4284-926C-62D8AF483C40}"/>
    <hyperlink ref="D13" location="'LR1'!A1" display="'LR1'!A1" xr:uid="{57502606-E0FC-4072-B61C-237D6A5CCD1C}"/>
    <hyperlink ref="D14" location="'LR2'!A1" display="'LR2'!A1" xr:uid="{DE12EAD1-F18F-4AAD-979B-8A744935EB06}"/>
    <hyperlink ref="D18" location="'CR2'!A1" display="'CR2'!A1" xr:uid="{CE4EB694-0A51-471A-99F2-6A7F1ED5DDB9}"/>
    <hyperlink ref="D19" location="'CCR3'!A1" display="'CCR3'!A1" xr:uid="{9C12D075-9DD1-41FA-97B7-CCBA5E6215F4}"/>
    <hyperlink ref="D20" location="'CR4'!A1" display="'CR4'!A1" xr:uid="{ADC52CEF-0F2A-4D67-B2F1-933180EFD827}"/>
    <hyperlink ref="D21" location="'CR5'!A1" display="'CR5'!A1" xr:uid="{23CE3450-EC48-4C5A-8F1E-9D74F85FEFF4}"/>
    <hyperlink ref="D25" location="'CCR3'!A1" display="'CCR3'!A1" xr:uid="{18E6794C-19DA-492E-86F1-776DE48A2AD2}"/>
    <hyperlink ref="D26" location="'CCR5'!A1" display="'CCR5'!A1" xr:uid="{31BED7B1-5DA0-4F76-9257-CBEA153C4941}"/>
    <hyperlink ref="D27" location="'CCR8'!A1" display="'CCR8'!A1" xr:uid="{B5ED0848-67AF-4AC0-9DF8-2C01A8C68182}"/>
    <hyperlink ref="D34" location="'LIQ2'!A1" display="'LIQ2'!A1" xr:uid="{DD4B54B8-44FC-4A36-AB00-8916FF95A9E7}"/>
    <hyperlink ref="D35" location="ENC!A1" display="ENC!A1" xr:uid="{B4963F63-4027-4B24-B413-89300E384DB4}"/>
  </hyperlinks>
  <pageMargins left="0" right="0" top="0" bottom="0" header="0" footer="0"/>
  <pageSetup scale="67" orientation="landscape" r:id="rId1"/>
  <headerFooter>
    <oddHeader>&amp;L&amp;"Calibri"&amp;10&amp;K000000Confidential&amp;1#_x000D_&amp;"Calibri"&amp;11&amp;K000000</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XDG153"/>
  <sheetViews>
    <sheetView showGridLines="0" zoomScale="80" zoomScaleNormal="80" workbookViewId="0"/>
  </sheetViews>
  <sheetFormatPr baseColWidth="10" defaultColWidth="17.21875" defaultRowHeight="13.2" zeroHeight="1"/>
  <cols>
    <col min="1" max="1" width="7.77734375" style="30" customWidth="1"/>
    <col min="2" max="2" width="64.77734375" style="31" customWidth="1"/>
    <col min="3" max="3" width="19.5546875" style="30" customWidth="1"/>
    <col min="4" max="4" width="14" style="30" customWidth="1"/>
    <col min="5" max="5" width="13.21875" style="30" customWidth="1"/>
    <col min="6" max="16334" width="8.44140625" style="30" customWidth="1"/>
    <col min="16335" max="16335" width="19.77734375" style="30" customWidth="1"/>
    <col min="16336" max="16384" width="17.21875" style="30"/>
  </cols>
  <sheetData>
    <row r="1" spans="1:8" s="56" customFormat="1" ht="20.25" customHeight="1">
      <c r="B1" s="23"/>
      <c r="C1" s="24"/>
      <c r="E1" s="58"/>
    </row>
    <row r="2" spans="1:8" s="56" customFormat="1" ht="20.25" customHeight="1">
      <c r="B2" s="23"/>
      <c r="C2" s="24"/>
      <c r="E2" s="58"/>
    </row>
    <row r="3" spans="1:8" ht="20.100000000000001" customHeight="1"/>
    <row r="4" spans="1:8" s="22" customFormat="1" ht="26.4">
      <c r="C4" s="89"/>
      <c r="D4" s="89"/>
      <c r="E4" s="89"/>
      <c r="F4" s="89"/>
      <c r="G4" s="89"/>
      <c r="H4" s="89"/>
    </row>
    <row r="5" spans="1:8" s="22" customFormat="1" ht="26.4">
      <c r="B5" s="88" t="s">
        <v>39</v>
      </c>
      <c r="C5" s="89"/>
      <c r="D5" s="89"/>
      <c r="E5" s="89"/>
      <c r="F5" s="89"/>
      <c r="G5" s="89"/>
      <c r="H5" s="89"/>
    </row>
    <row r="6" spans="1:8" ht="20.100000000000001" customHeight="1">
      <c r="H6"/>
    </row>
    <row r="7" spans="1:8" s="32" customFormat="1" ht="39.6">
      <c r="A7"/>
      <c r="B7"/>
      <c r="C7" s="314" t="s">
        <v>671</v>
      </c>
    </row>
    <row r="8" spans="1:8" s="38" customFormat="1" ht="15" customHeight="1">
      <c r="A8"/>
      <c r="B8" s="39" t="s">
        <v>85</v>
      </c>
      <c r="C8" s="64" t="s">
        <v>87</v>
      </c>
    </row>
    <row r="9" spans="1:8" s="38" customFormat="1" ht="19.8">
      <c r="A9" s="35">
        <v>1</v>
      </c>
      <c r="B9" s="42" t="s">
        <v>579</v>
      </c>
      <c r="C9" s="43">
        <v>5303019.6181375002</v>
      </c>
    </row>
    <row r="10" spans="1:8" s="38" customFormat="1" ht="15.75" customHeight="1">
      <c r="A10" s="35">
        <v>2</v>
      </c>
      <c r="B10" s="42" t="s">
        <v>580</v>
      </c>
      <c r="C10" s="43">
        <v>0</v>
      </c>
    </row>
    <row r="11" spans="1:8" s="38" customFormat="1" ht="16.350000000000001" customHeight="1">
      <c r="A11" s="35">
        <v>3</v>
      </c>
      <c r="B11" s="42" t="s">
        <v>581</v>
      </c>
      <c r="C11" s="43">
        <v>149655.92684999999</v>
      </c>
    </row>
    <row r="12" spans="1:8" s="38" customFormat="1" ht="16.350000000000001" customHeight="1">
      <c r="A12" s="35">
        <v>4</v>
      </c>
      <c r="B12" s="42" t="s">
        <v>582</v>
      </c>
      <c r="C12" s="43">
        <v>0</v>
      </c>
    </row>
    <row r="13" spans="1:8" s="38" customFormat="1" ht="16.350000000000001" customHeight="1">
      <c r="A13" s="35">
        <v>5</v>
      </c>
      <c r="B13" s="42" t="s">
        <v>583</v>
      </c>
      <c r="C13" s="43" t="s">
        <v>180</v>
      </c>
    </row>
    <row r="14" spans="1:8" s="38" customFormat="1" ht="15.6" customHeight="1">
      <c r="A14" s="35">
        <v>6</v>
      </c>
      <c r="B14" s="42" t="s">
        <v>584</v>
      </c>
      <c r="C14" s="43">
        <v>28580.937399999999</v>
      </c>
    </row>
    <row r="15" spans="1:8" s="38" customFormat="1" ht="15.6" customHeight="1">
      <c r="A15" s="35">
        <v>7</v>
      </c>
      <c r="B15" s="42" t="s">
        <v>585</v>
      </c>
      <c r="C15" s="43" t="s">
        <v>180</v>
      </c>
    </row>
    <row r="16" spans="1:8" s="38" customFormat="1" ht="15" customHeight="1">
      <c r="A16" s="35">
        <v>8</v>
      </c>
      <c r="B16" s="229" t="s">
        <v>586</v>
      </c>
      <c r="C16" s="229"/>
    </row>
    <row r="17" spans="1:4 16334:16335" s="38" customFormat="1" ht="15" customHeight="1">
      <c r="A17" s="35">
        <v>9</v>
      </c>
      <c r="B17" s="145" t="s">
        <v>473</v>
      </c>
      <c r="C17" s="235">
        <v>5481256.4823875008</v>
      </c>
    </row>
    <row r="18" spans="1:4 16334:16335" s="38" customFormat="1" ht="16.350000000000001" customHeight="1"/>
    <row r="19" spans="1:4 16334:16335" s="38" customFormat="1" ht="16.350000000000001" customHeight="1"/>
    <row r="20" spans="1:4 16334:16335" s="38" customFormat="1" ht="16.350000000000001" customHeight="1"/>
    <row r="21" spans="1:4 16334:16335" s="38" customFormat="1" ht="16.350000000000001" customHeight="1"/>
    <row r="22" spans="1:4 16334:16335" s="38" customFormat="1" ht="16.350000000000001" customHeight="1"/>
    <row r="23" spans="1:4 16334:16335" s="38" customFormat="1" ht="16.350000000000001" customHeight="1"/>
    <row r="24" spans="1:4 16334:16335" s="38" customFormat="1" ht="16.350000000000001" customHeight="1">
      <c r="D24" s="46"/>
    </row>
    <row r="25" spans="1:4 16334:16335" s="38" customFormat="1" ht="16.350000000000001" customHeight="1"/>
    <row r="26" spans="1:4 16334:16335" s="38" customFormat="1" ht="31.05" customHeight="1"/>
    <row r="27" spans="1:4 16334:16335" s="38" customFormat="1" ht="16.350000000000001" customHeight="1"/>
    <row r="28" spans="1:4 16334:16335" s="38" customFormat="1" ht="16.350000000000001" customHeight="1"/>
    <row r="29" spans="1:4 16334:16335" s="38" customFormat="1" ht="32.549999999999997" customHeight="1"/>
    <row r="30" spans="1:4 16334:16335" s="38" customFormat="1" ht="16.350000000000001" customHeight="1"/>
    <row r="31" spans="1:4 16334:16335" s="38" customFormat="1" ht="16.350000000000001" customHeight="1">
      <c r="XDF31" s="47"/>
      <c r="XDG31" s="48"/>
    </row>
    <row r="32" spans="1:4 16334:16335" s="38" customFormat="1" ht="16.350000000000001" customHeight="1">
      <c r="XDG32" s="48"/>
    </row>
    <row r="33" spans="4:6 16334:16335" s="38" customFormat="1" ht="22.5" customHeight="1">
      <c r="XDG33" s="48"/>
    </row>
    <row r="34" spans="4:6 16334:16335" s="38" customFormat="1" ht="16.350000000000001" customHeight="1">
      <c r="XDG34" s="48"/>
    </row>
    <row r="35" spans="4:6 16334:16335" s="38" customFormat="1" ht="16.2">
      <c r="D35" s="49"/>
      <c r="XDG35" s="48"/>
    </row>
    <row r="36" spans="4:6 16334:16335" s="38" customFormat="1" ht="16.2">
      <c r="D36" s="46"/>
      <c r="XDG36" s="48"/>
    </row>
    <row r="37" spans="4:6 16334:16335" s="38" customFormat="1" ht="16.350000000000001" customHeight="1">
      <c r="XDF37" s="47"/>
      <c r="XDG37" s="48"/>
    </row>
    <row r="38" spans="4:6 16334:16335" s="38" customFormat="1" ht="16.350000000000001" customHeight="1">
      <c r="D38" s="388"/>
      <c r="E38" s="389"/>
      <c r="F38" s="51"/>
      <c r="XDG38" s="48"/>
    </row>
    <row r="39" spans="4:6 16334:16335" s="38" customFormat="1" ht="16.350000000000001" customHeight="1">
      <c r="D39" s="388"/>
      <c r="E39" s="389"/>
      <c r="F39" s="51"/>
      <c r="XDG39" s="48"/>
    </row>
    <row r="40" spans="4:6 16334:16335" s="38" customFormat="1" ht="56.1" customHeight="1">
      <c r="D40" s="388"/>
      <c r="E40" s="389"/>
      <c r="XDG40" s="48"/>
    </row>
    <row r="41" spans="4:6 16334:16335" s="38" customFormat="1" ht="46.05" customHeight="1">
      <c r="D41" s="388"/>
      <c r="E41" s="389"/>
      <c r="XDG41" s="48"/>
    </row>
    <row r="42" spans="4:6 16334:16335" s="38" customFormat="1" ht="16.350000000000001" customHeight="1">
      <c r="D42" s="52"/>
      <c r="XDF42" s="47"/>
      <c r="XDG42" s="48"/>
    </row>
    <row r="43" spans="4:6 16334:16335" s="38" customFormat="1" ht="16.350000000000001" customHeight="1">
      <c r="D43" s="52"/>
      <c r="XDG43" s="48"/>
    </row>
    <row r="44" spans="4:6 16334:16335" s="38" customFormat="1" ht="16.350000000000001" customHeight="1">
      <c r="D44" s="52"/>
      <c r="XDG44" s="48"/>
    </row>
    <row r="45" spans="4:6 16334:16335" s="38" customFormat="1" ht="16.350000000000001" customHeight="1">
      <c r="D45" s="52"/>
      <c r="E45" s="53"/>
      <c r="XDG45" s="48"/>
    </row>
    <row r="46" spans="4:6 16334:16335" s="38" customFormat="1" ht="16.350000000000001" customHeight="1">
      <c r="D46" s="52"/>
      <c r="XDF46" s="47"/>
      <c r="XDG46" s="48"/>
    </row>
    <row r="47" spans="4:6 16334:16335" s="38" customFormat="1" ht="16.350000000000001" customHeight="1">
      <c r="D47" s="52"/>
      <c r="XDG47" s="48"/>
    </row>
    <row r="48" spans="4:6 16334:16335" s="38" customFormat="1" ht="16.350000000000001" customHeight="1">
      <c r="D48" s="52"/>
      <c r="XDG48" s="48"/>
    </row>
    <row r="49" spans="2:5 16335:16335" s="38" customFormat="1" ht="16.350000000000001" customHeight="1">
      <c r="D49" s="54"/>
      <c r="E49" s="55"/>
      <c r="XDG49" s="48"/>
    </row>
    <row r="50" spans="2:5 16335:16335" s="38" customFormat="1" ht="16.350000000000001" customHeight="1">
      <c r="B50" s="56"/>
    </row>
    <row r="51" spans="2:5 16335:16335" s="38" customFormat="1" ht="19.8">
      <c r="B51" s="35" t="s">
        <v>137</v>
      </c>
    </row>
    <row r="52" spans="2:5 16335:16335" s="38" customFormat="1" ht="15" customHeight="1">
      <c r="B52" s="57" t="s">
        <v>138</v>
      </c>
    </row>
    <row r="53" spans="2:5 16335:16335" ht="16.5" hidden="1" customHeight="1"/>
    <row r="54" spans="2:5 16335:16335" ht="12.75" hidden="1" customHeight="1"/>
    <row r="55" spans="2:5 16335:16335" ht="12.75" hidden="1" customHeight="1"/>
    <row r="56" spans="2:5 16335:16335" ht="12.75" hidden="1" customHeight="1"/>
    <row r="57" spans="2:5 16335:16335" ht="12.75" hidden="1" customHeight="1"/>
    <row r="58" spans="2:5 16335:16335" ht="12.75" hidden="1" customHeight="1"/>
    <row r="59" spans="2:5 16335:16335" ht="12.75" hidden="1" customHeight="1"/>
    <row r="60" spans="2:5 16335:16335" ht="12.75" hidden="1" customHeight="1"/>
    <row r="61" spans="2:5 16335:16335" ht="12.75" hidden="1" customHeight="1"/>
    <row r="62" spans="2:5 16335:16335" ht="12.75" hidden="1" customHeight="1"/>
    <row r="63" spans="2:5 16335:16335" ht="12.75" hidden="1" customHeight="1"/>
    <row r="64" spans="2:5 16335:1633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6.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sheetData>
  <mergeCells count="2">
    <mergeCell ref="D38:D41"/>
    <mergeCell ref="E38:E41"/>
  </mergeCells>
  <pageMargins left="0.7" right="0.7" top="0.75" bottom="0.75" header="0.3" footer="0.3"/>
  <pageSetup orientation="portrait" r:id="rId1"/>
  <headerFooter>
    <oddHeader>&amp;L&amp;"Calibri"&amp;10&amp;K000000Confidential&amp;1#</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H40"/>
  <sheetViews>
    <sheetView showGridLines="0" zoomScale="80" zoomScaleNormal="80" workbookViewId="0"/>
  </sheetViews>
  <sheetFormatPr baseColWidth="10" defaultColWidth="9.21875" defaultRowHeight="14.4"/>
  <cols>
    <col min="1" max="1" width="7.77734375" style="146" customWidth="1"/>
    <col min="2" max="2" width="102.5546875" style="146" customWidth="1"/>
    <col min="3" max="4" width="20.77734375" style="146" customWidth="1"/>
    <col min="5" max="8" width="22.21875" style="146" customWidth="1"/>
    <col min="9" max="16384" width="9.21875" style="146"/>
  </cols>
  <sheetData>
    <row r="1" spans="1:8" s="56" customFormat="1" ht="20.25" customHeight="1">
      <c r="B1" s="268"/>
      <c r="C1" s="269"/>
      <c r="E1" s="58"/>
    </row>
    <row r="2" spans="1:8" s="56" customFormat="1" ht="20.25" customHeight="1">
      <c r="B2" s="268"/>
      <c r="C2" s="269"/>
      <c r="E2" s="58"/>
    </row>
    <row r="5" spans="1:8" s="270" customFormat="1" ht="26.4">
      <c r="B5" s="88" t="s">
        <v>42</v>
      </c>
      <c r="C5" s="271"/>
      <c r="D5" s="271"/>
      <c r="E5" s="271"/>
      <c r="F5" s="271"/>
      <c r="G5" s="271"/>
      <c r="H5" s="271"/>
    </row>
    <row r="6" spans="1:8" s="270" customFormat="1" ht="26.4">
      <c r="B6" s="88"/>
      <c r="C6" s="271"/>
      <c r="D6" s="271"/>
      <c r="E6" s="271"/>
      <c r="F6" s="271"/>
      <c r="G6" s="271"/>
      <c r="H6" s="271"/>
    </row>
    <row r="7" spans="1:8" ht="19.8">
      <c r="A7" s="81"/>
      <c r="B7" s="81"/>
      <c r="C7" s="390" t="s">
        <v>666</v>
      </c>
      <c r="D7" s="391"/>
      <c r="E7" s="272"/>
      <c r="F7" s="272"/>
      <c r="G7" s="272"/>
      <c r="H7" s="272"/>
    </row>
    <row r="8" spans="1:8" ht="59.4">
      <c r="A8" s="81"/>
      <c r="B8" s="289" t="s">
        <v>587</v>
      </c>
      <c r="C8" s="273" t="s">
        <v>588</v>
      </c>
      <c r="D8" s="273" t="s">
        <v>589</v>
      </c>
    </row>
    <row r="9" spans="1:8" ht="19.8">
      <c r="A9" s="81"/>
      <c r="B9" s="274" t="s">
        <v>590</v>
      </c>
      <c r="C9" s="377" t="s">
        <v>87</v>
      </c>
      <c r="D9" s="387"/>
    </row>
    <row r="10" spans="1:8" ht="19.8">
      <c r="A10" s="81">
        <v>1</v>
      </c>
      <c r="B10" s="159" t="s">
        <v>591</v>
      </c>
      <c r="C10" s="265">
        <v>7163382.0291051799</v>
      </c>
      <c r="D10" s="265">
        <v>7162580</v>
      </c>
    </row>
    <row r="11" spans="1:8" ht="19.8">
      <c r="A11" s="81"/>
      <c r="B11" s="274" t="s">
        <v>592</v>
      </c>
      <c r="C11" s="275"/>
      <c r="D11" s="275"/>
    </row>
    <row r="12" spans="1:8" ht="39.6">
      <c r="A12" s="81">
        <v>2</v>
      </c>
      <c r="B12" s="266" t="s">
        <v>593</v>
      </c>
      <c r="C12" s="265">
        <v>17499771.103805885</v>
      </c>
      <c r="D12" s="265">
        <v>1147331.7087017545</v>
      </c>
    </row>
    <row r="13" spans="1:8" ht="19.8">
      <c r="A13" s="81">
        <v>3</v>
      </c>
      <c r="B13" s="276" t="s">
        <v>594</v>
      </c>
      <c r="C13" s="265">
        <v>12052908.033576675</v>
      </c>
      <c r="D13" s="265">
        <v>602645.40167883353</v>
      </c>
    </row>
    <row r="14" spans="1:8" ht="15" customHeight="1">
      <c r="A14" s="81">
        <v>4</v>
      </c>
      <c r="B14" s="264" t="s">
        <v>595</v>
      </c>
      <c r="C14" s="265">
        <v>5446863.07022921</v>
      </c>
      <c r="D14" s="265">
        <v>544686.30702292104</v>
      </c>
    </row>
    <row r="15" spans="1:8" ht="30" customHeight="1">
      <c r="A15" s="81">
        <v>5</v>
      </c>
      <c r="B15" s="266" t="s">
        <v>596</v>
      </c>
      <c r="C15" s="265">
        <v>3351868.0648434772</v>
      </c>
      <c r="D15" s="265">
        <v>2577658.4722424368</v>
      </c>
    </row>
    <row r="16" spans="1:8" ht="19.8">
      <c r="A16" s="81">
        <v>6</v>
      </c>
      <c r="B16" s="276" t="s">
        <v>597</v>
      </c>
      <c r="C16" s="267">
        <v>0</v>
      </c>
      <c r="D16" s="267">
        <v>0</v>
      </c>
    </row>
    <row r="17" spans="1:4" ht="19.8">
      <c r="A17" s="81">
        <v>7</v>
      </c>
      <c r="B17" s="276" t="s">
        <v>598</v>
      </c>
      <c r="C17" s="265">
        <v>3203021.4357944923</v>
      </c>
      <c r="D17" s="265">
        <v>2428811.8431934519</v>
      </c>
    </row>
    <row r="18" spans="1:4" ht="19.8">
      <c r="A18" s="81">
        <v>8</v>
      </c>
      <c r="B18" s="276" t="s">
        <v>599</v>
      </c>
      <c r="C18" s="265">
        <v>148846.62904898508</v>
      </c>
      <c r="D18" s="265">
        <v>148846.62904898508</v>
      </c>
    </row>
    <row r="19" spans="1:4" ht="51.6" customHeight="1">
      <c r="A19" s="81">
        <v>9</v>
      </c>
      <c r="B19" s="266" t="s">
        <v>600</v>
      </c>
      <c r="C19" s="265">
        <v>635774.54049933341</v>
      </c>
      <c r="D19" s="265">
        <v>127154.90809986669</v>
      </c>
    </row>
    <row r="20" spans="1:4" ht="19.8">
      <c r="A20" s="81">
        <v>10</v>
      </c>
      <c r="B20" s="161" t="s">
        <v>601</v>
      </c>
      <c r="C20" s="265">
        <v>12723962.041307144</v>
      </c>
      <c r="D20" s="265">
        <v>2803191.5709851398</v>
      </c>
    </row>
    <row r="21" spans="1:4" ht="19.8">
      <c r="A21" s="81">
        <v>11</v>
      </c>
      <c r="B21" s="276" t="s">
        <v>602</v>
      </c>
      <c r="C21" s="265">
        <v>2123024.8924856666</v>
      </c>
      <c r="D21" s="265">
        <v>2115903.2970776167</v>
      </c>
    </row>
    <row r="22" spans="1:4" ht="19.8">
      <c r="A22" s="81">
        <v>12</v>
      </c>
      <c r="B22" s="276" t="s">
        <v>603</v>
      </c>
      <c r="C22" s="265">
        <v>0</v>
      </c>
      <c r="D22" s="265">
        <v>0</v>
      </c>
    </row>
    <row r="23" spans="1:4" ht="19.8">
      <c r="A23" s="81">
        <v>13</v>
      </c>
      <c r="B23" s="276" t="s">
        <v>604</v>
      </c>
      <c r="C23" s="265">
        <v>10600937.148821477</v>
      </c>
      <c r="D23" s="265">
        <v>687288.27390752302</v>
      </c>
    </row>
    <row r="24" spans="1:4" ht="19.8">
      <c r="A24" s="81">
        <v>14</v>
      </c>
      <c r="B24" s="161" t="s">
        <v>605</v>
      </c>
      <c r="C24" s="265">
        <v>3047250.426172575</v>
      </c>
      <c r="D24" s="265">
        <v>1496086.3963540206</v>
      </c>
    </row>
    <row r="25" spans="1:4" ht="19.8">
      <c r="A25" s="81">
        <v>15</v>
      </c>
      <c r="B25" s="161" t="s">
        <v>606</v>
      </c>
      <c r="C25" s="265">
        <v>2469387.5423391145</v>
      </c>
      <c r="D25" s="265">
        <v>244101.7221239724</v>
      </c>
    </row>
    <row r="26" spans="1:4" ht="19.8">
      <c r="A26" s="81">
        <v>16</v>
      </c>
      <c r="B26" s="161" t="s">
        <v>607</v>
      </c>
      <c r="C26" s="277"/>
      <c r="D26" s="267">
        <v>8395524.7785071898</v>
      </c>
    </row>
    <row r="27" spans="1:4" ht="19.8">
      <c r="A27" s="81"/>
      <c r="B27" s="278" t="s">
        <v>608</v>
      </c>
      <c r="C27" s="275"/>
      <c r="D27" s="275"/>
    </row>
    <row r="28" spans="1:4" ht="19.8">
      <c r="A28" s="81">
        <v>17</v>
      </c>
      <c r="B28" s="161" t="s">
        <v>609</v>
      </c>
      <c r="C28" s="265">
        <v>4042932.6320703784</v>
      </c>
      <c r="D28" s="265">
        <v>1140830.6966135146</v>
      </c>
    </row>
    <row r="29" spans="1:4" ht="30.75" customHeight="1">
      <c r="A29" s="81">
        <v>18</v>
      </c>
      <c r="B29" s="266" t="s">
        <v>610</v>
      </c>
      <c r="C29" s="265">
        <v>1692129.5386994877</v>
      </c>
      <c r="D29" s="265">
        <v>1679886.7504808211</v>
      </c>
    </row>
    <row r="30" spans="1:4" ht="19.8">
      <c r="A30" s="81">
        <v>19</v>
      </c>
      <c r="B30" s="159" t="s">
        <v>611</v>
      </c>
      <c r="C30" s="265">
        <v>3035752.5214342382</v>
      </c>
      <c r="D30" s="265">
        <v>1842842.7120423333</v>
      </c>
    </row>
    <row r="31" spans="1:4" ht="19.8">
      <c r="A31" s="81">
        <v>20</v>
      </c>
      <c r="B31" s="161" t="s">
        <v>612</v>
      </c>
      <c r="C31" s="277"/>
      <c r="D31" s="267">
        <v>4663560.1591366688</v>
      </c>
    </row>
    <row r="32" spans="1:4" ht="19.8">
      <c r="A32" s="81"/>
      <c r="D32" s="279" t="s">
        <v>613</v>
      </c>
    </row>
    <row r="33" spans="1:5" ht="19.8">
      <c r="A33" s="81">
        <v>21</v>
      </c>
      <c r="B33" s="161" t="s">
        <v>614</v>
      </c>
      <c r="C33" s="277"/>
      <c r="D33" s="267">
        <v>7162580</v>
      </c>
    </row>
    <row r="34" spans="1:5" ht="19.8">
      <c r="A34" s="81">
        <v>22</v>
      </c>
      <c r="B34" s="161" t="s">
        <v>131</v>
      </c>
      <c r="C34" s="277"/>
      <c r="D34" s="267">
        <v>3731964.6193705234</v>
      </c>
    </row>
    <row r="35" spans="1:5" ht="19.8">
      <c r="A35" s="81">
        <v>23</v>
      </c>
      <c r="B35" s="161" t="s">
        <v>615</v>
      </c>
      <c r="C35" s="277"/>
      <c r="D35" s="280">
        <v>1.9514357947566241</v>
      </c>
      <c r="E35" s="281"/>
    </row>
    <row r="36" spans="1:5" ht="19.8">
      <c r="A36" s="81"/>
      <c r="B36" s="81"/>
      <c r="C36" s="81"/>
      <c r="D36" s="81"/>
    </row>
    <row r="37" spans="1:5" ht="19.8">
      <c r="B37" s="282" t="s">
        <v>431</v>
      </c>
    </row>
    <row r="38" spans="1:5">
      <c r="D38" s="283"/>
    </row>
    <row r="39" spans="1:5">
      <c r="D39" s="283"/>
    </row>
    <row r="40" spans="1:5">
      <c r="D40" s="284"/>
    </row>
  </sheetData>
  <mergeCells count="2">
    <mergeCell ref="C7:D7"/>
    <mergeCell ref="C9:D9"/>
  </mergeCells>
  <pageMargins left="0.7" right="0.7" top="0.75" bottom="0.75" header="0.3" footer="0.3"/>
  <pageSetup orientation="portrait" r:id="rId1"/>
  <headerFooter>
    <oddHeader>&amp;L&amp;"Calibri"&amp;10&amp;K000000Confidential&amp;1#</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pageSetUpPr fitToPage="1"/>
  </sheetPr>
  <dimension ref="A1:XDB50"/>
  <sheetViews>
    <sheetView showGridLines="0" zoomScale="80" zoomScaleNormal="80" workbookViewId="0"/>
  </sheetViews>
  <sheetFormatPr baseColWidth="10" defaultColWidth="17.21875" defaultRowHeight="13.2"/>
  <cols>
    <col min="1" max="1" width="7.77734375" style="30" customWidth="1"/>
    <col min="2" max="2" width="94.6640625" style="31" customWidth="1"/>
    <col min="3" max="7" width="24.33203125" style="30" customWidth="1"/>
    <col min="8" max="16329" width="8.44140625" style="30" customWidth="1"/>
    <col min="16330" max="16330" width="19.77734375" style="30" customWidth="1"/>
    <col min="16331" max="16384" width="17.21875" style="30"/>
  </cols>
  <sheetData>
    <row r="1" spans="1:8" s="56" customFormat="1" ht="26.4">
      <c r="B1" s="23"/>
      <c r="C1" s="24"/>
      <c r="E1" s="58"/>
    </row>
    <row r="2" spans="1:8" s="56" customFormat="1" ht="26.4">
      <c r="B2" s="23"/>
      <c r="C2" s="24"/>
      <c r="E2" s="58"/>
    </row>
    <row r="4" spans="1:8" ht="14.4">
      <c r="H4"/>
    </row>
    <row r="5" spans="1:8" s="32" customFormat="1" ht="26.4">
      <c r="B5" s="33" t="s">
        <v>44</v>
      </c>
      <c r="C5" s="34"/>
    </row>
    <row r="6" spans="1:8" s="38" customFormat="1" ht="19.8">
      <c r="A6" s="35"/>
      <c r="B6" s="35"/>
      <c r="C6" s="399" t="s">
        <v>668</v>
      </c>
      <c r="D6" s="400"/>
      <c r="E6" s="400"/>
      <c r="F6" s="400"/>
      <c r="G6" s="400"/>
    </row>
    <row r="7" spans="1:8" s="38" customFormat="1" ht="16.2">
      <c r="A7" s="147"/>
      <c r="B7" s="397" t="s">
        <v>587</v>
      </c>
      <c r="C7" s="392" t="s">
        <v>616</v>
      </c>
      <c r="D7" s="393"/>
      <c r="E7" s="393"/>
      <c r="F7" s="394"/>
      <c r="G7" s="395" t="s">
        <v>617</v>
      </c>
    </row>
    <row r="8" spans="1:8" s="38" customFormat="1" ht="39.6">
      <c r="A8" s="147"/>
      <c r="B8" s="398"/>
      <c r="C8" s="103" t="s">
        <v>618</v>
      </c>
      <c r="D8" s="237" t="s">
        <v>619</v>
      </c>
      <c r="E8" s="238" t="s">
        <v>620</v>
      </c>
      <c r="F8" s="238" t="s">
        <v>621</v>
      </c>
      <c r="G8" s="396"/>
    </row>
    <row r="9" spans="1:8" s="38" customFormat="1" ht="19.8">
      <c r="A9" s="148"/>
      <c r="B9" s="41" t="s">
        <v>622</v>
      </c>
      <c r="C9" s="149"/>
      <c r="D9" s="149"/>
      <c r="E9" s="149"/>
      <c r="F9" s="149"/>
      <c r="G9" s="149"/>
    </row>
    <row r="10" spans="1:8" s="38" customFormat="1" ht="16.2">
      <c r="A10" s="147">
        <v>1</v>
      </c>
      <c r="B10" s="150" t="s">
        <v>623</v>
      </c>
      <c r="C10" s="152">
        <v>4635250.4404370002</v>
      </c>
      <c r="D10" s="152">
        <v>0</v>
      </c>
      <c r="E10" s="152">
        <v>0</v>
      </c>
      <c r="F10" s="152">
        <v>2519354.812376</v>
      </c>
      <c r="G10" s="152">
        <v>6861605.2528130002</v>
      </c>
    </row>
    <row r="11" spans="1:8" s="38" customFormat="1" ht="16.2">
      <c r="A11" s="147">
        <v>2</v>
      </c>
      <c r="B11" s="151" t="s">
        <v>624</v>
      </c>
      <c r="C11" s="152">
        <v>4635250.4404370002</v>
      </c>
      <c r="D11" s="152">
        <v>0</v>
      </c>
      <c r="E11" s="152">
        <v>0</v>
      </c>
      <c r="F11" s="152">
        <v>2519354.812376</v>
      </c>
      <c r="G11" s="152">
        <v>6861605.2528130002</v>
      </c>
    </row>
    <row r="12" spans="1:8" s="38" customFormat="1" ht="16.2">
      <c r="A12" s="147">
        <v>3</v>
      </c>
      <c r="B12" s="151" t="s">
        <v>625</v>
      </c>
      <c r="C12" s="152">
        <v>0</v>
      </c>
      <c r="D12" s="152">
        <v>0</v>
      </c>
      <c r="E12" s="152">
        <v>0</v>
      </c>
      <c r="F12" s="152">
        <v>0</v>
      </c>
      <c r="G12" s="152">
        <v>0</v>
      </c>
    </row>
    <row r="13" spans="1:8" s="38" customFormat="1" ht="31.2">
      <c r="A13" s="147">
        <v>4</v>
      </c>
      <c r="B13" s="150" t="s">
        <v>593</v>
      </c>
      <c r="C13" s="152">
        <v>11957340.797629531</v>
      </c>
      <c r="D13" s="152">
        <v>8388165.179906508</v>
      </c>
      <c r="E13" s="152">
        <v>462549.67461169453</v>
      </c>
      <c r="F13" s="152">
        <v>216148.94686458568</v>
      </c>
      <c r="G13" s="152">
        <v>18943399.033797547</v>
      </c>
    </row>
    <row r="14" spans="1:8" s="38" customFormat="1" ht="16.2">
      <c r="A14" s="147">
        <v>5</v>
      </c>
      <c r="B14" s="151" t="s">
        <v>594</v>
      </c>
      <c r="C14" s="152">
        <v>11957340.797629531</v>
      </c>
      <c r="D14" s="152">
        <v>95564.532116398608</v>
      </c>
      <c r="E14" s="152">
        <v>0</v>
      </c>
      <c r="F14" s="152">
        <v>0</v>
      </c>
      <c r="G14" s="152">
        <v>10847614.796771338</v>
      </c>
    </row>
    <row r="15" spans="1:8" s="38" customFormat="1" ht="30">
      <c r="A15" s="147">
        <v>6</v>
      </c>
      <c r="B15" s="151" t="s">
        <v>595</v>
      </c>
      <c r="C15" s="152">
        <v>0</v>
      </c>
      <c r="D15" s="152">
        <v>8292600.6477901097</v>
      </c>
      <c r="E15" s="152">
        <v>462549.67461169453</v>
      </c>
      <c r="F15" s="152">
        <v>216148.94686458568</v>
      </c>
      <c r="G15" s="152">
        <v>8095784.2370262099</v>
      </c>
    </row>
    <row r="16" spans="1:8" s="38" customFormat="1" ht="31.2">
      <c r="A16" s="147">
        <v>7</v>
      </c>
      <c r="B16" s="150" t="s">
        <v>626</v>
      </c>
      <c r="C16" s="152">
        <v>1522860.2151696668</v>
      </c>
      <c r="D16" s="152">
        <v>6323686.7041119365</v>
      </c>
      <c r="E16" s="152">
        <v>3552572.7016625726</v>
      </c>
      <c r="F16" s="152">
        <v>822097.93882026174</v>
      </c>
      <c r="G16" s="152">
        <v>4044854.2988061858</v>
      </c>
    </row>
    <row r="17" spans="1:7 16329:16330" s="38" customFormat="1" ht="16.2">
      <c r="A17" s="147">
        <v>8</v>
      </c>
      <c r="B17" s="151" t="s">
        <v>597</v>
      </c>
      <c r="C17" s="152">
        <v>0</v>
      </c>
      <c r="D17" s="152">
        <v>0</v>
      </c>
      <c r="E17" s="152">
        <v>0</v>
      </c>
      <c r="F17" s="152">
        <v>0</v>
      </c>
      <c r="G17" s="152">
        <v>0</v>
      </c>
    </row>
    <row r="18" spans="1:7 16329:16330" s="38" customFormat="1" ht="16.2">
      <c r="A18" s="147">
        <v>9</v>
      </c>
      <c r="B18" s="151" t="s">
        <v>627</v>
      </c>
      <c r="C18" s="152">
        <v>1522860.2151696668</v>
      </c>
      <c r="D18" s="152">
        <v>6323686.7041119365</v>
      </c>
      <c r="E18" s="152">
        <v>3552572.7016625726</v>
      </c>
      <c r="F18" s="152">
        <v>822097.93882026174</v>
      </c>
      <c r="G18" s="152">
        <v>4044854.2988061858</v>
      </c>
    </row>
    <row r="19" spans="1:7 16329:16330" s="38" customFormat="1" ht="16.2">
      <c r="A19" s="147">
        <v>10</v>
      </c>
      <c r="B19" s="150" t="s">
        <v>628</v>
      </c>
      <c r="C19" s="152">
        <v>750278.40848902741</v>
      </c>
      <c r="D19" s="152">
        <v>0</v>
      </c>
      <c r="E19" s="152">
        <v>0</v>
      </c>
      <c r="F19" s="152">
        <v>0</v>
      </c>
      <c r="G19" s="152">
        <v>0</v>
      </c>
    </row>
    <row r="20" spans="1:7 16329:16330" s="38" customFormat="1" ht="16.2">
      <c r="A20" s="147">
        <v>11</v>
      </c>
      <c r="B20" s="150" t="s">
        <v>629</v>
      </c>
      <c r="C20" s="152">
        <v>745807.98786499305</v>
      </c>
      <c r="D20" s="152">
        <v>5549598.0057622334</v>
      </c>
      <c r="E20" s="152">
        <v>2198696.2424425492</v>
      </c>
      <c r="F20" s="152">
        <v>8160085.8871370628</v>
      </c>
      <c r="G20" s="152">
        <v>6705320.7702045031</v>
      </c>
    </row>
    <row r="21" spans="1:7 16329:16330" s="38" customFormat="1" ht="16.2">
      <c r="A21" s="147">
        <v>12</v>
      </c>
      <c r="B21" s="151" t="s">
        <v>630</v>
      </c>
      <c r="C21" s="236"/>
      <c r="D21" s="152">
        <v>1161189.6166276666</v>
      </c>
      <c r="E21" s="152">
        <v>627172.01934033341</v>
      </c>
      <c r="F21" s="152">
        <v>2240527.2284836667</v>
      </c>
      <c r="G21" s="236"/>
    </row>
    <row r="22" spans="1:7 16329:16330" s="38" customFormat="1" ht="16.2">
      <c r="A22" s="147">
        <v>13</v>
      </c>
      <c r="B22" s="151" t="s">
        <v>631</v>
      </c>
      <c r="C22" s="152">
        <v>745807.98786499305</v>
      </c>
      <c r="D22" s="152">
        <v>4388408.3891345663</v>
      </c>
      <c r="E22" s="152">
        <v>1571524.2231022159</v>
      </c>
      <c r="F22" s="152">
        <v>5919558.6586533953</v>
      </c>
      <c r="G22" s="152">
        <v>6705320.7702045031</v>
      </c>
    </row>
    <row r="23" spans="1:7 16329:16330" s="38" customFormat="1" ht="16.2">
      <c r="A23" s="147">
        <v>14</v>
      </c>
      <c r="B23" s="150" t="s">
        <v>632</v>
      </c>
      <c r="C23" s="236"/>
      <c r="D23" s="236"/>
      <c r="E23" s="236"/>
      <c r="F23" s="236"/>
      <c r="G23" s="240">
        <v>36555179.355621234</v>
      </c>
    </row>
    <row r="24" spans="1:7 16329:16330" s="38" customFormat="1" ht="19.8">
      <c r="A24" s="147"/>
      <c r="B24" s="41" t="s">
        <v>633</v>
      </c>
      <c r="C24" s="154"/>
      <c r="D24" s="154"/>
      <c r="E24" s="154"/>
      <c r="F24" s="154"/>
      <c r="G24" s="155"/>
    </row>
    <row r="25" spans="1:7 16329:16330" s="38" customFormat="1" ht="16.2">
      <c r="A25" s="147">
        <v>15</v>
      </c>
      <c r="B25" s="150" t="s">
        <v>634</v>
      </c>
      <c r="C25" s="236"/>
      <c r="D25" s="236"/>
      <c r="E25" s="236"/>
      <c r="F25" s="236"/>
      <c r="G25" s="152">
        <v>322305.64583729219</v>
      </c>
    </row>
    <row r="26" spans="1:7 16329:16330" s="38" customFormat="1" ht="16.2">
      <c r="A26" s="147">
        <v>16</v>
      </c>
      <c r="B26" s="150" t="s">
        <v>635</v>
      </c>
      <c r="C26" s="152">
        <v>12242.788218666667</v>
      </c>
      <c r="D26" s="152">
        <v>854703.31681683531</v>
      </c>
      <c r="E26" s="152">
        <v>0</v>
      </c>
      <c r="F26" s="152">
        <v>0</v>
      </c>
      <c r="G26" s="152">
        <v>140448.28574119194</v>
      </c>
    </row>
    <row r="27" spans="1:7 16329:16330" s="38" customFormat="1" ht="16.2">
      <c r="A27" s="147">
        <v>17</v>
      </c>
      <c r="B27" s="150" t="s">
        <v>636</v>
      </c>
      <c r="C27" s="152">
        <v>1457620.3150114922</v>
      </c>
      <c r="D27" s="152">
        <v>7553798.7558585908</v>
      </c>
      <c r="E27" s="152">
        <v>3767853.6196016823</v>
      </c>
      <c r="F27" s="152">
        <v>27416082.05437883</v>
      </c>
      <c r="G27" s="152">
        <v>29547676.053427804</v>
      </c>
    </row>
    <row r="28" spans="1:7 16329:16330" s="38" customFormat="1" ht="16.2">
      <c r="A28" s="147">
        <v>18</v>
      </c>
      <c r="B28" s="151" t="s">
        <v>637</v>
      </c>
      <c r="C28" s="152">
        <v>215518.80368947744</v>
      </c>
      <c r="D28" s="152">
        <v>5195849.4771951251</v>
      </c>
      <c r="E28" s="152">
        <v>2340176.0296949781</v>
      </c>
      <c r="F28" s="152">
        <v>7994863.8211238151</v>
      </c>
      <c r="G28" s="152">
        <v>10972387.011980327</v>
      </c>
    </row>
    <row r="29" spans="1:7 16329:16330" s="38" customFormat="1" ht="30">
      <c r="A29" s="147">
        <v>19</v>
      </c>
      <c r="B29" s="151" t="s">
        <v>638</v>
      </c>
      <c r="C29" s="152">
        <v>1242101.5113220147</v>
      </c>
      <c r="D29" s="152">
        <v>1170611.1236408469</v>
      </c>
      <c r="E29" s="152">
        <v>956633.12991023588</v>
      </c>
      <c r="F29" s="152">
        <v>2795373.1650142428</v>
      </c>
      <c r="G29" s="152">
        <v>4659366.9924999364</v>
      </c>
      <c r="XDA29" s="47"/>
      <c r="XDB29" s="48"/>
    </row>
    <row r="30" spans="1:7 16329:16330" s="38" customFormat="1" ht="30">
      <c r="A30" s="147">
        <v>20</v>
      </c>
      <c r="B30" s="151" t="s">
        <v>639</v>
      </c>
      <c r="C30" s="152">
        <v>0</v>
      </c>
      <c r="D30" s="152">
        <v>878492.97319548903</v>
      </c>
      <c r="E30" s="152">
        <v>0</v>
      </c>
      <c r="F30" s="152">
        <v>0</v>
      </c>
      <c r="G30" s="152">
        <v>878492.97319548926</v>
      </c>
      <c r="XDB30" s="48"/>
    </row>
    <row r="31" spans="1:7 16329:16330" s="38" customFormat="1" ht="30">
      <c r="A31" s="156">
        <v>21</v>
      </c>
      <c r="B31" s="241" t="s">
        <v>640</v>
      </c>
      <c r="C31" s="236"/>
      <c r="D31" s="236"/>
      <c r="E31" s="236"/>
      <c r="F31" s="236"/>
      <c r="G31" s="236"/>
      <c r="XDB31" s="48"/>
    </row>
    <row r="32" spans="1:7 16329:16330" s="38" customFormat="1" ht="16.2">
      <c r="A32" s="147">
        <v>22</v>
      </c>
      <c r="B32" s="157" t="s">
        <v>641</v>
      </c>
      <c r="C32" s="152">
        <v>0</v>
      </c>
      <c r="D32" s="152">
        <v>308845.18182712945</v>
      </c>
      <c r="E32" s="152">
        <v>471044.45999646845</v>
      </c>
      <c r="F32" s="152">
        <v>16625845.068240771</v>
      </c>
      <c r="G32" s="152">
        <v>13037429.075752053</v>
      </c>
      <c r="XDB32" s="48"/>
    </row>
    <row r="33" spans="1:7 16329:16330" s="38" customFormat="1" ht="30">
      <c r="A33" s="156">
        <v>23</v>
      </c>
      <c r="B33" s="241" t="s">
        <v>640</v>
      </c>
      <c r="C33" s="236"/>
      <c r="D33" s="236"/>
      <c r="E33" s="236"/>
      <c r="F33" s="236"/>
      <c r="G33" s="236"/>
      <c r="XDB33" s="48"/>
    </row>
    <row r="34" spans="1:7 16329:16330" s="38" customFormat="1" ht="30">
      <c r="A34" s="147">
        <v>24</v>
      </c>
      <c r="B34" s="157" t="s">
        <v>642</v>
      </c>
      <c r="C34" s="152">
        <v>0</v>
      </c>
      <c r="D34" s="152">
        <v>0</v>
      </c>
      <c r="E34" s="152">
        <v>0</v>
      </c>
      <c r="F34" s="152">
        <v>0</v>
      </c>
      <c r="G34" s="152">
        <v>0</v>
      </c>
      <c r="XDB34" s="48"/>
    </row>
    <row r="35" spans="1:7 16329:16330" s="38" customFormat="1" ht="16.2">
      <c r="A35" s="147">
        <v>25</v>
      </c>
      <c r="B35" s="150" t="s">
        <v>643</v>
      </c>
      <c r="C35" s="152">
        <v>0</v>
      </c>
      <c r="D35" s="152">
        <v>0</v>
      </c>
      <c r="E35" s="152">
        <v>0</v>
      </c>
      <c r="F35" s="152">
        <v>0</v>
      </c>
      <c r="G35" s="152">
        <v>0</v>
      </c>
      <c r="XDA35" s="47"/>
      <c r="XDB35" s="48"/>
    </row>
    <row r="36" spans="1:7 16329:16330" s="38" customFormat="1" ht="16.2">
      <c r="A36" s="147">
        <v>26</v>
      </c>
      <c r="B36" s="150" t="s">
        <v>644</v>
      </c>
      <c r="C36" s="152">
        <v>6185134.2518222472</v>
      </c>
      <c r="D36" s="152">
        <v>13266167.906074345</v>
      </c>
      <c r="E36" s="152">
        <v>1306922.0170785666</v>
      </c>
      <c r="F36" s="152">
        <v>6253134.9306418998</v>
      </c>
      <c r="G36" s="152">
        <v>6566747.2845389964</v>
      </c>
      <c r="XDB36" s="48"/>
    </row>
    <row r="37" spans="1:7 16329:16330" s="38" customFormat="1" ht="16.2">
      <c r="A37" s="147">
        <v>27</v>
      </c>
      <c r="B37" s="151" t="s">
        <v>645</v>
      </c>
      <c r="C37" s="153">
        <v>0</v>
      </c>
      <c r="D37" s="236"/>
      <c r="E37" s="236"/>
      <c r="F37" s="236"/>
      <c r="G37" s="236"/>
      <c r="XDB37" s="48"/>
    </row>
    <row r="38" spans="1:7 16329:16330" s="38" customFormat="1" ht="30">
      <c r="A38" s="147">
        <v>28</v>
      </c>
      <c r="B38" s="151" t="s">
        <v>646</v>
      </c>
      <c r="C38" s="236"/>
      <c r="D38" s="153">
        <v>0</v>
      </c>
      <c r="E38" s="153">
        <v>0</v>
      </c>
      <c r="F38" s="153">
        <v>0</v>
      </c>
      <c r="G38" s="153">
        <v>0</v>
      </c>
      <c r="XDB38" s="48"/>
    </row>
    <row r="39" spans="1:7 16329:16330" s="38" customFormat="1" ht="16.2">
      <c r="A39" s="147">
        <v>29</v>
      </c>
      <c r="B39" s="151" t="s">
        <v>647</v>
      </c>
      <c r="C39" s="236"/>
      <c r="D39" s="153">
        <v>0</v>
      </c>
      <c r="E39" s="153">
        <v>0</v>
      </c>
      <c r="F39" s="153">
        <v>0</v>
      </c>
      <c r="G39" s="153">
        <v>0</v>
      </c>
      <c r="XDB39" s="48"/>
    </row>
    <row r="40" spans="1:7 16329:16330" s="38" customFormat="1" ht="30">
      <c r="A40" s="147">
        <v>30</v>
      </c>
      <c r="B40" s="151" t="s">
        <v>648</v>
      </c>
      <c r="C40" s="236"/>
      <c r="D40" s="152">
        <v>1392212.6877784331</v>
      </c>
      <c r="E40" s="152">
        <v>1144791.1600822334</v>
      </c>
      <c r="F40" s="152">
        <v>4868541.0174115663</v>
      </c>
      <c r="G40" s="152">
        <v>4639703.5108545674</v>
      </c>
      <c r="XDA40" s="47"/>
      <c r="XDB40" s="48"/>
    </row>
    <row r="41" spans="1:7 16329:16330" s="38" customFormat="1" ht="16.2">
      <c r="A41" s="147">
        <v>31</v>
      </c>
      <c r="B41" s="151" t="s">
        <v>649</v>
      </c>
      <c r="C41" s="152">
        <v>6185134.2518222472</v>
      </c>
      <c r="D41" s="152">
        <v>11873955.218295911</v>
      </c>
      <c r="E41" s="152">
        <v>162130.85699633334</v>
      </c>
      <c r="F41" s="152">
        <v>1384593.9132303332</v>
      </c>
      <c r="G41" s="152">
        <v>1927043.773684429</v>
      </c>
      <c r="XDB41" s="48"/>
    </row>
    <row r="42" spans="1:7 16329:16330" s="38" customFormat="1" ht="16.2">
      <c r="A42" s="147">
        <v>32</v>
      </c>
      <c r="B42" s="150" t="s">
        <v>650</v>
      </c>
      <c r="C42" s="236"/>
      <c r="D42" s="152">
        <v>0</v>
      </c>
      <c r="E42" s="152">
        <v>0</v>
      </c>
      <c r="F42" s="152">
        <v>0</v>
      </c>
      <c r="G42" s="152">
        <v>-799129.22739270155</v>
      </c>
      <c r="XDB42" s="48"/>
    </row>
    <row r="43" spans="1:7 16329:16330" s="38" customFormat="1" ht="16.2">
      <c r="A43" s="147">
        <v>33</v>
      </c>
      <c r="B43" s="150" t="s">
        <v>651</v>
      </c>
      <c r="C43" s="236"/>
      <c r="D43" s="236"/>
      <c r="E43" s="236"/>
      <c r="F43" s="236"/>
      <c r="G43" s="240">
        <v>35778048.042152576</v>
      </c>
      <c r="XDB43" s="48"/>
    </row>
    <row r="44" spans="1:7 16329:16330" s="38" customFormat="1" ht="16.2">
      <c r="A44" s="147">
        <v>34</v>
      </c>
      <c r="B44" s="150" t="s">
        <v>652</v>
      </c>
      <c r="C44" s="236"/>
      <c r="D44" s="236"/>
      <c r="E44" s="236"/>
      <c r="F44" s="236"/>
      <c r="G44" s="158">
        <v>1.0217208974774998</v>
      </c>
      <c r="XDA44" s="47"/>
      <c r="XDB44" s="48"/>
    </row>
    <row r="45" spans="1:7 16329:16330" s="38" customFormat="1" ht="16.2">
      <c r="C45"/>
      <c r="D45"/>
      <c r="XDB45" s="48"/>
    </row>
    <row r="46" spans="1:7 16329:16330" s="38" customFormat="1" ht="16.2">
      <c r="C46"/>
      <c r="D46"/>
      <c r="XDB46" s="48"/>
    </row>
    <row r="47" spans="1:7 16329:16330" s="38" customFormat="1" ht="16.2">
      <c r="C47"/>
      <c r="D47"/>
      <c r="E47" s="55"/>
      <c r="XDB47" s="48"/>
    </row>
    <row r="48" spans="1:7 16329:16330" s="38" customFormat="1" ht="16.2">
      <c r="B48" s="56"/>
    </row>
    <row r="49" spans="2:2" s="38" customFormat="1" ht="19.8">
      <c r="B49" s="35"/>
    </row>
    <row r="50" spans="2:2" s="38" customFormat="1" ht="19.8">
      <c r="B50" s="57"/>
    </row>
  </sheetData>
  <mergeCells count="4">
    <mergeCell ref="C7:F7"/>
    <mergeCell ref="G7:G8"/>
    <mergeCell ref="B7:B8"/>
    <mergeCell ref="C6:G6"/>
  </mergeCells>
  <pageMargins left="0.25" right="0.25" top="0.75" bottom="0.75" header="0.3" footer="0.3"/>
  <pageSetup scale="58" orientation="landscape" r:id="rId1"/>
  <headerFooter>
    <oddHeader>&amp;L&amp;"Calibri"&amp;10&amp;K000000Confidential&amp;1#</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XDG136"/>
  <sheetViews>
    <sheetView showGridLines="0" zoomScale="80" zoomScaleNormal="80" workbookViewId="0"/>
  </sheetViews>
  <sheetFormatPr baseColWidth="10" defaultColWidth="17.21875" defaultRowHeight="12.75" customHeight="1" zeroHeight="1"/>
  <cols>
    <col min="1" max="1" width="7.77734375" style="30" customWidth="1"/>
    <col min="2" max="2" width="69.5546875" style="31" customWidth="1"/>
    <col min="3" max="3" width="28.21875" style="30" customWidth="1"/>
    <col min="4" max="4" width="34.21875" style="30" customWidth="1"/>
    <col min="5" max="5" width="29.44140625" style="30" customWidth="1"/>
    <col min="6" max="6" width="23" style="30" customWidth="1"/>
    <col min="7" max="7" width="8.44140625" style="30" customWidth="1"/>
    <col min="8" max="8" width="23.44140625" style="30" customWidth="1"/>
    <col min="9" max="9" width="22" style="30" customWidth="1"/>
    <col min="10" max="11" width="23.44140625" style="30" customWidth="1"/>
    <col min="12" max="16337" width="8.44140625" style="30" customWidth="1"/>
    <col min="16338" max="16338" width="19.77734375" style="30" customWidth="1"/>
    <col min="16339" max="16384" width="17.21875" style="30"/>
  </cols>
  <sheetData>
    <row r="1" spans="1:8" s="56" customFormat="1" ht="20.25" customHeight="1">
      <c r="B1" s="23"/>
      <c r="C1" s="24"/>
      <c r="E1" s="58"/>
    </row>
    <row r="2" spans="1:8" s="56" customFormat="1" ht="20.25" customHeight="1">
      <c r="B2" s="23"/>
      <c r="C2" s="24"/>
      <c r="E2" s="58"/>
    </row>
    <row r="3" spans="1:8" ht="20.100000000000001" customHeight="1"/>
    <row r="4" spans="1:8" ht="20.100000000000001" customHeight="1">
      <c r="H4"/>
    </row>
    <row r="5" spans="1:8" s="32" customFormat="1" ht="26.4">
      <c r="B5" s="33" t="s">
        <v>46</v>
      </c>
      <c r="C5" s="34"/>
    </row>
    <row r="6" spans="1:8" s="38" customFormat="1" ht="15" customHeight="1">
      <c r="A6" s="35"/>
      <c r="B6" s="36"/>
      <c r="C6" s="364" t="s">
        <v>668</v>
      </c>
      <c r="D6" s="365"/>
      <c r="E6" s="365"/>
      <c r="F6" s="365"/>
      <c r="G6" s="32"/>
    </row>
    <row r="7" spans="1:8" s="38" customFormat="1" ht="36" customHeight="1">
      <c r="A7" s="35"/>
      <c r="B7" s="189" t="s">
        <v>85</v>
      </c>
      <c r="C7" s="239" t="s">
        <v>653</v>
      </c>
      <c r="D7" s="239" t="s">
        <v>654</v>
      </c>
      <c r="E7" s="239" t="s">
        <v>655</v>
      </c>
      <c r="F7" s="239" t="s">
        <v>473</v>
      </c>
    </row>
    <row r="8" spans="1:8" s="38" customFormat="1" ht="19.8">
      <c r="B8" s="159" t="s">
        <v>275</v>
      </c>
      <c r="C8" s="162">
        <v>1513830.5510837298</v>
      </c>
      <c r="D8" s="163"/>
      <c r="E8" s="162">
        <v>524418.04472327023</v>
      </c>
      <c r="F8" s="163">
        <v>2038248.5958070001</v>
      </c>
    </row>
    <row r="9" spans="1:8" s="38" customFormat="1" ht="19.8">
      <c r="B9" s="159" t="s">
        <v>276</v>
      </c>
      <c r="C9" s="162"/>
      <c r="D9" s="162"/>
      <c r="E9" s="162">
        <v>693606.00166299997</v>
      </c>
      <c r="F9" s="163">
        <v>693606.00166299997</v>
      </c>
    </row>
    <row r="10" spans="1:8" s="38" customFormat="1" ht="39.6">
      <c r="B10" s="160" t="s">
        <v>277</v>
      </c>
      <c r="C10" s="163">
        <v>139938.11936400001</v>
      </c>
      <c r="D10" s="162"/>
      <c r="E10" s="162">
        <v>11349512.14542</v>
      </c>
      <c r="F10" s="163">
        <v>11489450.264784001</v>
      </c>
    </row>
    <row r="11" spans="1:8" s="38" customFormat="1" ht="39.6">
      <c r="B11" s="141" t="s">
        <v>281</v>
      </c>
      <c r="C11" s="162"/>
      <c r="D11" s="162"/>
      <c r="E11" s="162">
        <v>0</v>
      </c>
      <c r="F11" s="163">
        <v>0</v>
      </c>
    </row>
    <row r="12" spans="1:8" s="38" customFormat="1" ht="39.6">
      <c r="B12" s="141" t="s">
        <v>282</v>
      </c>
      <c r="C12" s="162"/>
      <c r="D12" s="162"/>
      <c r="E12" s="162">
        <v>0</v>
      </c>
      <c r="F12" s="163">
        <v>0</v>
      </c>
    </row>
    <row r="13" spans="1:8" s="38" customFormat="1" ht="39.6">
      <c r="B13" s="141" t="s">
        <v>283</v>
      </c>
      <c r="C13" s="163">
        <v>2014738.5538358123</v>
      </c>
      <c r="D13" s="162"/>
      <c r="E13" s="162">
        <v>586704.07882818789</v>
      </c>
      <c r="F13" s="163">
        <v>2601442.6326640001</v>
      </c>
    </row>
    <row r="14" spans="1:8" s="38" customFormat="1" ht="19.8">
      <c r="B14" s="159" t="s">
        <v>284</v>
      </c>
      <c r="C14" s="162"/>
      <c r="D14" s="162"/>
      <c r="E14" s="162">
        <v>680106.52802199998</v>
      </c>
      <c r="F14" s="163">
        <v>680106.52802199998</v>
      </c>
    </row>
    <row r="15" spans="1:8" s="38" customFormat="1" ht="19.8">
      <c r="B15" s="159" t="s">
        <v>285</v>
      </c>
      <c r="C15" s="163">
        <v>7609555.6828330001</v>
      </c>
      <c r="D15" s="163">
        <v>681149.41353674303</v>
      </c>
      <c r="E15" s="162">
        <v>38723664.731819257</v>
      </c>
      <c r="F15" s="163">
        <v>47014369.828189</v>
      </c>
    </row>
    <row r="16" spans="1:8" s="38" customFormat="1" ht="19.8">
      <c r="B16" s="159" t="s">
        <v>291</v>
      </c>
      <c r="C16" s="162"/>
      <c r="D16" s="162"/>
      <c r="E16" s="162">
        <v>57527.811688000002</v>
      </c>
      <c r="F16" s="163">
        <v>57527.811688000002</v>
      </c>
    </row>
    <row r="17" spans="1:6 16334:16335" s="38" customFormat="1" ht="19.8">
      <c r="B17" s="159" t="s">
        <v>292</v>
      </c>
      <c r="C17" s="162"/>
      <c r="D17" s="162"/>
      <c r="E17" s="162">
        <v>90372.966048000002</v>
      </c>
      <c r="F17" s="163">
        <v>90372.966048000002</v>
      </c>
    </row>
    <row r="18" spans="1:6 16334:16335" s="38" customFormat="1" ht="19.8">
      <c r="B18" s="159" t="s">
        <v>656</v>
      </c>
      <c r="C18" s="164"/>
      <c r="D18" s="165"/>
      <c r="E18" s="165">
        <v>200395.93923600001</v>
      </c>
      <c r="F18" s="163">
        <v>200395.93923600001</v>
      </c>
    </row>
    <row r="19" spans="1:6 16334:16335" s="38" customFormat="1" ht="19.8">
      <c r="B19" s="159" t="s">
        <v>300</v>
      </c>
      <c r="C19" s="162"/>
      <c r="D19" s="162"/>
      <c r="E19" s="162">
        <v>133927.047024</v>
      </c>
      <c r="F19" s="163">
        <v>133927.047024</v>
      </c>
    </row>
    <row r="20" spans="1:6 16334:16335" s="38" customFormat="1" ht="19.8">
      <c r="B20" s="159" t="s">
        <v>301</v>
      </c>
      <c r="C20" s="162"/>
      <c r="D20" s="162"/>
      <c r="E20" s="162">
        <v>71.950875999999994</v>
      </c>
      <c r="F20" s="163">
        <v>71.950875999999994</v>
      </c>
    </row>
    <row r="21" spans="1:6 16334:16335" s="38" customFormat="1" ht="19.8">
      <c r="B21" s="159" t="s">
        <v>302</v>
      </c>
      <c r="C21" s="162"/>
      <c r="D21" s="162"/>
      <c r="E21" s="162">
        <v>444565.33975500002</v>
      </c>
      <c r="F21" s="163">
        <v>444565.33975500002</v>
      </c>
    </row>
    <row r="22" spans="1:6 16334:16335" s="38" customFormat="1" ht="19.8">
      <c r="A22" s="46"/>
      <c r="B22" s="159" t="s">
        <v>303</v>
      </c>
      <c r="C22" s="162">
        <v>2045075.8744000001</v>
      </c>
      <c r="D22" s="162"/>
      <c r="E22" s="162">
        <v>719052.56448099995</v>
      </c>
      <c r="F22" s="163">
        <v>2764128.438881</v>
      </c>
    </row>
    <row r="23" spans="1:6 16334:16335" s="38" customFormat="1" ht="19.8">
      <c r="B23" s="159" t="s">
        <v>304</v>
      </c>
      <c r="C23" s="162"/>
      <c r="D23" s="162"/>
      <c r="E23" s="162">
        <v>53805.762143</v>
      </c>
      <c r="F23" s="163">
        <v>53805.762143</v>
      </c>
    </row>
    <row r="24" spans="1:6 16334:16335" s="38" customFormat="1" ht="19.8">
      <c r="B24" s="161" t="s">
        <v>305</v>
      </c>
      <c r="C24" s="166">
        <v>13323138.781516541</v>
      </c>
      <c r="D24" s="166">
        <v>681149.41353674303</v>
      </c>
      <c r="E24" s="166">
        <v>54257730.911726706</v>
      </c>
      <c r="F24" s="167">
        <v>68262019.106779993</v>
      </c>
    </row>
    <row r="25" spans="1:6 16334:16335" s="38" customFormat="1" ht="16.350000000000001" customHeight="1"/>
    <row r="26" spans="1:6 16334:16335" s="38" customFormat="1" ht="16.350000000000001" customHeight="1"/>
    <row r="27" spans="1:6 16334:16335" s="38" customFormat="1" ht="32.549999999999997" customHeight="1"/>
    <row r="28" spans="1:6 16334:16335" s="38" customFormat="1" ht="16.350000000000001" customHeight="1"/>
    <row r="29" spans="1:6 16334:16335" s="38" customFormat="1" ht="16.350000000000001" customHeight="1">
      <c r="XDF29" s="47"/>
      <c r="XDG29" s="48"/>
    </row>
    <row r="30" spans="1:6 16334:16335" s="38" customFormat="1" ht="16.350000000000001" customHeight="1">
      <c r="XDG30" s="48"/>
    </row>
    <row r="31" spans="1:6 16334:16335" s="38" customFormat="1" ht="22.5" customHeight="1">
      <c r="XDG31" s="48"/>
    </row>
    <row r="32" spans="1:6 16334:16335" s="38" customFormat="1" ht="16.350000000000001" customHeight="1">
      <c r="XDG32" s="48"/>
    </row>
    <row r="33" spans="1:3 16334:16335" s="38" customFormat="1" ht="16.2">
      <c r="A33" s="49"/>
      <c r="XDG33" s="48"/>
    </row>
    <row r="34" spans="1:3 16334:16335" s="38" customFormat="1" ht="16.2">
      <c r="A34" s="46"/>
      <c r="XDG34" s="48"/>
    </row>
    <row r="35" spans="1:3 16334:16335" s="38" customFormat="1" ht="16.350000000000001" customHeight="1">
      <c r="XDF35" s="47"/>
      <c r="XDG35" s="48"/>
    </row>
    <row r="36" spans="1:3 16334:16335" s="38" customFormat="1" ht="16.350000000000001" customHeight="1">
      <c r="A36" s="388"/>
      <c r="B36" s="389"/>
      <c r="C36" s="51"/>
      <c r="XDG36" s="48"/>
    </row>
    <row r="37" spans="1:3 16334:16335" s="38" customFormat="1" ht="16.350000000000001" customHeight="1">
      <c r="A37" s="388"/>
      <c r="B37" s="389"/>
      <c r="C37" s="51"/>
      <c r="XDG37" s="48"/>
    </row>
    <row r="38" spans="1:3 16334:16335" s="38" customFormat="1" ht="56.1" customHeight="1">
      <c r="A38" s="388"/>
      <c r="B38" s="389"/>
      <c r="XDG38" s="48"/>
    </row>
    <row r="39" spans="1:3 16334:16335" s="38" customFormat="1" ht="46.05" customHeight="1">
      <c r="A39" s="388"/>
      <c r="B39" s="389"/>
      <c r="XDG39" s="48"/>
    </row>
    <row r="40" spans="1:3 16334:16335" s="38" customFormat="1" ht="16.350000000000001" customHeight="1">
      <c r="A40" s="52"/>
      <c r="XDF40" s="47"/>
      <c r="XDG40" s="48"/>
    </row>
    <row r="41" spans="1:3 16334:16335" s="38" customFormat="1" ht="16.350000000000001" customHeight="1">
      <c r="A41" s="52"/>
      <c r="XDG41" s="48"/>
    </row>
    <row r="42" spans="1:3 16334:16335" s="38" customFormat="1" ht="16.350000000000001" customHeight="1">
      <c r="A42" s="52"/>
      <c r="XDG42" s="48"/>
    </row>
    <row r="43" spans="1:3 16334:16335" s="38" customFormat="1" ht="16.350000000000001" customHeight="1">
      <c r="A43" s="52"/>
      <c r="B43" s="53"/>
      <c r="XDG43" s="48"/>
    </row>
    <row r="44" spans="1:3 16334:16335" s="38" customFormat="1" ht="16.350000000000001" customHeight="1">
      <c r="A44" s="52"/>
      <c r="XDF44" s="47"/>
      <c r="XDG44" s="48"/>
    </row>
    <row r="45" spans="1:3 16334:16335" s="38" customFormat="1" ht="16.350000000000001" customHeight="1">
      <c r="A45" s="52"/>
      <c r="XDG45" s="48"/>
    </row>
    <row r="46" spans="1:3 16334:16335" s="38" customFormat="1" ht="16.350000000000001" customHeight="1">
      <c r="A46" s="52"/>
      <c r="XDG46" s="48"/>
    </row>
    <row r="47" spans="1:3 16334:16335" s="38" customFormat="1" ht="16.350000000000001" customHeight="1">
      <c r="A47" s="54"/>
      <c r="B47" s="55"/>
      <c r="XDG47" s="48"/>
    </row>
    <row r="48" spans="1:3 16334:16335" s="38" customFormat="1" ht="16.350000000000001" customHeight="1">
      <c r="B48" s="56"/>
    </row>
    <row r="49" spans="2:2" s="38" customFormat="1" ht="19.8">
      <c r="B49" s="35"/>
    </row>
    <row r="50" spans="2:2" s="38" customFormat="1" ht="15" customHeight="1">
      <c r="B50" s="57"/>
    </row>
    <row r="51" spans="2:2" ht="16.5" hidden="1" customHeight="1"/>
    <row r="136" ht="16.5" hidden="1" customHeight="1"/>
  </sheetData>
  <mergeCells count="3">
    <mergeCell ref="A36:A39"/>
    <mergeCell ref="B36:B39"/>
    <mergeCell ref="C6:F6"/>
  </mergeCells>
  <pageMargins left="0.7" right="0.7" top="0.75" bottom="0.75" header="0.3" footer="0.3"/>
  <pageSetup orientation="portrait" r:id="rId1"/>
  <headerFooter>
    <oddHeader>&amp;L&amp;"Calibri"&amp;10&amp;K000000Confidential&amp;1#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0000"/>
  </sheetPr>
  <dimension ref="B2:H34"/>
  <sheetViews>
    <sheetView showGridLines="0" zoomScale="80" zoomScaleNormal="80" workbookViewId="0"/>
  </sheetViews>
  <sheetFormatPr baseColWidth="10" defaultColWidth="8.77734375" defaultRowHeight="14.4"/>
  <cols>
    <col min="1" max="1" width="2.21875" customWidth="1"/>
    <col min="2" max="2" width="59.77734375" customWidth="1"/>
    <col min="3" max="3" width="24.77734375" customWidth="1"/>
    <col min="4" max="4" width="13.44140625" bestFit="1" customWidth="1"/>
    <col min="5" max="5" width="15.21875" bestFit="1" customWidth="1"/>
  </cols>
  <sheetData>
    <row r="2" spans="2:3">
      <c r="B2" s="243" t="s">
        <v>52</v>
      </c>
      <c r="C2" s="244" t="s">
        <v>53</v>
      </c>
    </row>
    <row r="3" spans="2:3">
      <c r="B3" s="245" t="s">
        <v>54</v>
      </c>
      <c r="C3" s="248" t="str">
        <f>+IF(ROUND('KM1'!C10,0)=ROUND('CC1'!C38,0),"OK","ERROR")</f>
        <v>OK</v>
      </c>
    </row>
    <row r="4" spans="2:3">
      <c r="B4" s="245" t="s">
        <v>55</v>
      </c>
      <c r="C4" s="249" t="str">
        <f>+IF(ROUND('KM1'!C12,0)=ROUND('CC1'!C56,0),"OK","ERROR")</f>
        <v>OK</v>
      </c>
    </row>
    <row r="5" spans="2:3">
      <c r="B5" s="245" t="s">
        <v>56</v>
      </c>
      <c r="C5" s="249" t="str">
        <f>+IF(ROUND('KM1'!C14,0)=ROUND('CC1'!C73,0),"OK","ERROR")</f>
        <v>OK</v>
      </c>
    </row>
    <row r="6" spans="2:3">
      <c r="B6" s="245" t="s">
        <v>57</v>
      </c>
      <c r="C6" s="249" t="str">
        <f>+IF(ROUND('KM1'!C17,0)=ROUND('CC1'!C74,0),"OK","ERROR")</f>
        <v>OK</v>
      </c>
    </row>
    <row r="7" spans="2:3">
      <c r="B7" s="245" t="s">
        <v>58</v>
      </c>
      <c r="C7" s="249" t="str">
        <f>+IF(ROUND('KM1'!C20,2)=ROUND('CC1'!C76,2),"OK","ERROR")</f>
        <v>OK</v>
      </c>
    </row>
    <row r="8" spans="2:3">
      <c r="B8" s="245" t="s">
        <v>59</v>
      </c>
      <c r="C8" s="249" t="str">
        <f>+IF(ROUND('KM1'!C23,2)=ROUND('CC1'!C77,2),"OK","ERROR")</f>
        <v>OK</v>
      </c>
    </row>
    <row r="9" spans="2:3">
      <c r="B9" s="245" t="s">
        <v>60</v>
      </c>
      <c r="C9" s="249" t="str">
        <f>+IF(ROUND('KM1'!C26,2)=ROUND('CC1'!C78,2),"OK","ERROR")</f>
        <v>OK</v>
      </c>
    </row>
    <row r="10" spans="2:3">
      <c r="B10" s="245" t="s">
        <v>61</v>
      </c>
      <c r="C10" s="249" t="str">
        <f>+IF(ROUND('KM1'!C30,2)=ROUND('CC1'!C80,2),"OK","ERROR")</f>
        <v>OK</v>
      </c>
    </row>
    <row r="11" spans="2:3">
      <c r="B11" s="245" t="s">
        <v>62</v>
      </c>
      <c r="C11" s="249" t="str">
        <f>+IF(ROUND('KM1'!C31,2)=ROUND('CC1'!C81,2),"OK","ERROR")</f>
        <v>OK</v>
      </c>
    </row>
    <row r="12" spans="2:3">
      <c r="B12" s="245" t="s">
        <v>63</v>
      </c>
      <c r="C12" s="249" t="str">
        <f>+IF(ROUND('KM1'!C32,2)=ROUND('CC1'!C82,2),"OK","ERROR")</f>
        <v>OK</v>
      </c>
    </row>
    <row r="13" spans="2:3">
      <c r="B13" s="245" t="s">
        <v>64</v>
      </c>
      <c r="C13" s="249" t="str">
        <f>+IF(ROUND('KM1'!C34,2)=ROUND('CC1'!C83,2),"OK","ERROR")</f>
        <v>OK</v>
      </c>
    </row>
    <row r="14" spans="2:3">
      <c r="B14" s="245" t="s">
        <v>65</v>
      </c>
      <c r="C14" s="250" t="str">
        <f>+IF(ROUND('KM1'!C36,0)=ROUND('LR2'!C33,0),"OK","ERROR")</f>
        <v>OK</v>
      </c>
    </row>
    <row r="15" spans="2:3">
      <c r="B15" s="245" t="s">
        <v>66</v>
      </c>
      <c r="C15" s="249" t="str">
        <f>+IF(ROUND('KM1'!C37,0)=ROUND('LR2'!C35,0),"OK","ERROR")</f>
        <v>OK</v>
      </c>
    </row>
    <row r="16" spans="2:3">
      <c r="B16" s="245" t="s">
        <v>67</v>
      </c>
      <c r="C16" s="249" t="str">
        <f>+IF(ROUND('KM1'!C41,0)=ROUND('LIQ1'!D33,0),"OK","ERROR")</f>
        <v>OK</v>
      </c>
    </row>
    <row r="17" spans="2:8">
      <c r="B17" s="245" t="s">
        <v>68</v>
      </c>
      <c r="C17" s="249" t="str">
        <f>+IF(ROUND('KM1'!C42,0)=ROUND('LIQ1'!D34,0),"OK","ERROR")</f>
        <v>OK</v>
      </c>
    </row>
    <row r="18" spans="2:8">
      <c r="B18" s="245" t="s">
        <v>69</v>
      </c>
      <c r="C18" s="249" t="str">
        <f>+IF(ROUND('KM1'!C43,2)=ROUND('LIQ1'!D35,2),"OK","ERROR")</f>
        <v>OK</v>
      </c>
    </row>
    <row r="19" spans="2:8" ht="15" customHeight="1">
      <c r="B19" s="245" t="s">
        <v>70</v>
      </c>
      <c r="C19" s="249" t="str">
        <f>+IF(ROUND('KM1'!C45,0)=ROUND('LIQ2'!G23,0),"OK","ERROR")</f>
        <v>OK</v>
      </c>
      <c r="D19" s="356"/>
      <c r="E19" s="357"/>
      <c r="F19" s="357"/>
      <c r="G19" s="357"/>
      <c r="H19" s="357"/>
    </row>
    <row r="20" spans="2:8">
      <c r="B20" s="245" t="s">
        <v>71</v>
      </c>
      <c r="C20" s="249" t="str">
        <f>+IF(ROUND('KM1'!C46,0)=ROUND('LIQ2'!G43,0),"OK","ERROR")</f>
        <v>OK</v>
      </c>
      <c r="D20" s="356"/>
      <c r="E20" s="357"/>
      <c r="F20" s="357"/>
      <c r="G20" s="357"/>
      <c r="H20" s="357"/>
    </row>
    <row r="21" spans="2:8">
      <c r="B21" s="245" t="s">
        <v>72</v>
      </c>
      <c r="C21" s="249" t="str">
        <f>+IF(ROUND('KM1'!C47,2)=ROUND('LIQ2'!G44,2),"OK","ERROR")</f>
        <v>OK</v>
      </c>
      <c r="D21" s="356"/>
      <c r="E21" s="357"/>
      <c r="F21" s="357"/>
      <c r="G21" s="357"/>
      <c r="H21" s="357"/>
    </row>
    <row r="22" spans="2:8">
      <c r="B22" s="245" t="s">
        <v>73</v>
      </c>
      <c r="C22" s="249" t="str">
        <f>+IF(ROUND('OV1'!C10,0)=ROUND('CR4'!G30,0),"OK","ERROR")</f>
        <v>OK</v>
      </c>
      <c r="D22" s="263"/>
    </row>
    <row r="23" spans="2:8">
      <c r="B23" s="245" t="s">
        <v>74</v>
      </c>
      <c r="C23" s="249" t="str">
        <f>+IF(ROUND('OV1'!C14,0)=ROUND('CCR1'!H8+'CCR8'!D8+'CCR8'!D18,0),"OK","ERROR")</f>
        <v>OK</v>
      </c>
      <c r="D23" s="93"/>
    </row>
    <row r="24" spans="2:8">
      <c r="B24" s="245" t="s">
        <v>75</v>
      </c>
      <c r="C24" s="250" t="str">
        <f>+IF(ROUND('LR1'!C16,0)=ROUND('LR2'!C33,0),"OK","ERROR")</f>
        <v>OK</v>
      </c>
      <c r="D24" s="254"/>
      <c r="E24" s="315"/>
    </row>
    <row r="25" spans="2:8">
      <c r="B25" s="245" t="s">
        <v>76</v>
      </c>
      <c r="C25" s="286" t="str">
        <f>+IF(ROUND('LR2'!C32,0)=ROUND('KM1'!C10,0),"OK", "ERROR")</f>
        <v>ERROR</v>
      </c>
      <c r="D25" s="316"/>
      <c r="E25" s="315"/>
    </row>
    <row r="26" spans="2:8">
      <c r="B26" s="245" t="s">
        <v>77</v>
      </c>
      <c r="C26" s="250" t="str">
        <f>+IF(ROUND('KM1'!C36,0)=ROUND('LR2'!C33,0),"OK","ERROR")</f>
        <v>OK</v>
      </c>
      <c r="D26" s="93"/>
      <c r="E26" s="315"/>
    </row>
    <row r="27" spans="2:8">
      <c r="B27" s="245" t="s">
        <v>78</v>
      </c>
      <c r="C27" s="249" t="str">
        <f>+IF(ROUND('KM1'!C37,2)=ROUND('LR2'!C35,2),"OK","ERROR")</f>
        <v>OK</v>
      </c>
    </row>
    <row r="28" spans="2:8">
      <c r="B28" s="245" t="s">
        <v>79</v>
      </c>
      <c r="C28" s="250" t="str">
        <f>+IF(ROUND('CR1'!I9,0)=ROUND('CR3'!C9+'CR3'!D9,0),"OK","ERROR")</f>
        <v>OK</v>
      </c>
    </row>
    <row r="29" spans="2:8">
      <c r="B29" s="245" t="s">
        <v>80</v>
      </c>
      <c r="C29" s="249" t="str">
        <f>+IF(ROUND('CR1'!I10,0)=ROUND('CR3'!C10+'CR3'!D10,0),"OK","ERROR")</f>
        <v>OK</v>
      </c>
      <c r="D29" s="93"/>
      <c r="E29" s="93"/>
    </row>
    <row r="30" spans="2:8">
      <c r="B30" s="245" t="s">
        <v>81</v>
      </c>
      <c r="C30" s="249" t="str">
        <f>+IF(ROUND('CR4'!E30+'CR4'!F30,0)=ROUND('CR5'!L28,0),"OK","ERROR")</f>
        <v>OK</v>
      </c>
      <c r="D30" s="93"/>
      <c r="E30" s="93"/>
    </row>
    <row r="31" spans="2:8">
      <c r="B31" s="245" t="s">
        <v>82</v>
      </c>
      <c r="C31" s="250" t="str">
        <f>+IF(ROUND('OV1'!C28,0)=ROUND('MR1'!C17,0),"OK","ERROR")</f>
        <v>OK</v>
      </c>
      <c r="E31" s="93"/>
    </row>
    <row r="32" spans="2:8">
      <c r="B32" s="245" t="s">
        <v>83</v>
      </c>
      <c r="C32" s="250" t="str">
        <f>+IF(ROUND('CCR1'!C8+'CCR1'!E8,0)='CCR1'!F8,"OK","ERROR")</f>
        <v>OK</v>
      </c>
      <c r="D32" s="317"/>
      <c r="E32" s="317"/>
      <c r="F32" s="93"/>
    </row>
    <row r="33" spans="2:5">
      <c r="B33" s="245" t="s">
        <v>84</v>
      </c>
      <c r="C33" s="250" t="str">
        <f>+IF('CCR1'!C9+'CCR1'!E9='CCR1'!F9,"OK","ERROR")</f>
        <v>OK</v>
      </c>
      <c r="E33" s="349"/>
    </row>
    <row r="34" spans="2:5">
      <c r="E34" s="349"/>
    </row>
  </sheetData>
  <mergeCells count="1">
    <mergeCell ref="D19:H21"/>
  </mergeCells>
  <pageMargins left="0.7" right="0.7" top="0.75" bottom="0.75" header="0.3" footer="0.3"/>
  <pageSetup orientation="portrait" r:id="rId1"/>
  <headerFooter>
    <oddHeader>&amp;L&amp;"Calibri"&amp;10&amp;K000000Confidential&amp;1#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XDK51"/>
  <sheetViews>
    <sheetView showGridLines="0" zoomScale="80" zoomScaleNormal="80" workbookViewId="0"/>
  </sheetViews>
  <sheetFormatPr baseColWidth="10" defaultColWidth="17.21875" defaultRowHeight="13.2"/>
  <cols>
    <col min="1" max="1" width="7.77734375" style="30" customWidth="1"/>
    <col min="2" max="2" width="99.21875" style="31" customWidth="1"/>
    <col min="3" max="8" width="14.77734375" style="30" customWidth="1"/>
    <col min="9" max="16338" width="8.44140625" style="30" customWidth="1"/>
    <col min="16339" max="16339" width="19.77734375" style="30" customWidth="1"/>
    <col min="16340" max="16384" width="17.21875" style="30"/>
  </cols>
  <sheetData>
    <row r="1" spans="1:9" s="56" customFormat="1" ht="26.4">
      <c r="B1" s="23"/>
      <c r="C1" s="24"/>
      <c r="D1" s="24"/>
      <c r="E1" s="24"/>
      <c r="F1" s="24"/>
      <c r="G1" s="24"/>
      <c r="H1" s="24"/>
    </row>
    <row r="2" spans="1:9" s="56" customFormat="1" ht="26.4">
      <c r="B2" s="23"/>
      <c r="C2" s="24"/>
      <c r="D2" s="24"/>
      <c r="E2" s="24"/>
      <c r="F2" s="24"/>
      <c r="G2" s="24"/>
      <c r="H2" s="24"/>
    </row>
    <row r="4" spans="1:9" ht="14.4">
      <c r="I4"/>
    </row>
    <row r="5" spans="1:9" s="32" customFormat="1" ht="26.4">
      <c r="B5" s="33" t="s">
        <v>4</v>
      </c>
      <c r="C5" s="34"/>
      <c r="D5" s="34"/>
    </row>
    <row r="6" spans="1:9" s="38" customFormat="1" ht="19.8">
      <c r="A6" s="35"/>
      <c r="B6" s="36"/>
      <c r="C6" s="37"/>
      <c r="D6" s="37"/>
    </row>
    <row r="7" spans="1:9" s="38" customFormat="1" ht="19.8">
      <c r="A7" s="35"/>
      <c r="B7" s="35"/>
      <c r="C7" s="35"/>
      <c r="D7" s="35"/>
    </row>
    <row r="8" spans="1:9" s="35" customFormat="1" ht="19.8">
      <c r="B8" s="39" t="s">
        <v>85</v>
      </c>
      <c r="C8" s="40" t="s">
        <v>666</v>
      </c>
      <c r="D8" s="40" t="s">
        <v>667</v>
      </c>
      <c r="E8" s="40" t="s">
        <v>673</v>
      </c>
      <c r="F8" s="40" t="s">
        <v>674</v>
      </c>
      <c r="G8" s="40" t="s">
        <v>675</v>
      </c>
      <c r="H8" s="40" t="s">
        <v>676</v>
      </c>
    </row>
    <row r="9" spans="1:9" s="35" customFormat="1" ht="19.8">
      <c r="B9" s="41" t="s">
        <v>86</v>
      </c>
      <c r="C9" s="319" t="s">
        <v>87</v>
      </c>
      <c r="D9" s="319" t="s">
        <v>87</v>
      </c>
      <c r="E9" s="319" t="s">
        <v>87</v>
      </c>
      <c r="F9" s="319" t="s">
        <v>87</v>
      </c>
      <c r="G9" s="319" t="s">
        <v>87</v>
      </c>
      <c r="H9" s="319" t="s">
        <v>87</v>
      </c>
    </row>
    <row r="10" spans="1:9" s="35" customFormat="1" ht="19.8">
      <c r="A10" s="35">
        <v>1</v>
      </c>
      <c r="B10" s="42" t="s">
        <v>88</v>
      </c>
      <c r="C10" s="320">
        <v>4226324.7196730003</v>
      </c>
      <c r="D10" s="320">
        <v>4209225.0762729999</v>
      </c>
      <c r="E10" s="320">
        <v>4397880.5270379996</v>
      </c>
      <c r="F10" s="320">
        <v>4275569.1251010001</v>
      </c>
      <c r="G10" s="320">
        <v>4247994.4392029997</v>
      </c>
      <c r="H10" s="320">
        <v>4015590</v>
      </c>
    </row>
    <row r="11" spans="1:9" s="35" customFormat="1" ht="19.8">
      <c r="A11" s="143" t="s">
        <v>89</v>
      </c>
      <c r="B11" s="44" t="s">
        <v>90</v>
      </c>
      <c r="C11" s="187"/>
      <c r="D11" s="187"/>
      <c r="E11" s="187"/>
      <c r="F11" s="187"/>
      <c r="G11" s="187"/>
      <c r="H11" s="187" t="s">
        <v>91</v>
      </c>
    </row>
    <row r="12" spans="1:9" s="35" customFormat="1" ht="19.8">
      <c r="A12" s="35">
        <v>2</v>
      </c>
      <c r="B12" s="42" t="s">
        <v>92</v>
      </c>
      <c r="C12" s="321">
        <v>4883020.8796279998</v>
      </c>
      <c r="D12" s="321">
        <v>4892822.7025720002</v>
      </c>
      <c r="E12" s="321">
        <v>5006601.1932469998</v>
      </c>
      <c r="F12" s="321">
        <v>5093926.7766709998</v>
      </c>
      <c r="G12" s="321">
        <v>4998893.1820799997</v>
      </c>
      <c r="H12" s="321">
        <v>4759663</v>
      </c>
    </row>
    <row r="13" spans="1:9" s="35" customFormat="1" ht="19.8">
      <c r="A13" s="143" t="s">
        <v>93</v>
      </c>
      <c r="B13" s="44" t="s">
        <v>94</v>
      </c>
      <c r="C13" s="187"/>
      <c r="D13" s="187"/>
      <c r="E13" s="187"/>
      <c r="F13" s="187"/>
      <c r="G13" s="187"/>
      <c r="H13" s="187" t="s">
        <v>91</v>
      </c>
    </row>
    <row r="14" spans="1:9" s="35" customFormat="1" ht="19.8">
      <c r="A14" s="35">
        <v>3</v>
      </c>
      <c r="B14" s="42" t="s">
        <v>95</v>
      </c>
      <c r="C14" s="321">
        <v>6900398.6799339997</v>
      </c>
      <c r="D14" s="321">
        <v>6893544.2503770003</v>
      </c>
      <c r="E14" s="321">
        <v>6978732.7737710001</v>
      </c>
      <c r="F14" s="321">
        <v>6840461.2880809996</v>
      </c>
      <c r="G14" s="321">
        <v>6792357.8132880004</v>
      </c>
      <c r="H14" s="321">
        <v>6526885</v>
      </c>
    </row>
    <row r="15" spans="1:9" s="35" customFormat="1" ht="19.8">
      <c r="A15" s="143" t="s">
        <v>96</v>
      </c>
      <c r="B15" s="44" t="s">
        <v>97</v>
      </c>
      <c r="C15" s="187"/>
      <c r="D15" s="187"/>
      <c r="E15" s="187"/>
      <c r="F15" s="187"/>
      <c r="G15" s="187"/>
      <c r="H15" s="187" t="s">
        <v>91</v>
      </c>
    </row>
    <row r="16" spans="1:9" s="35" customFormat="1" ht="19.8">
      <c r="B16" s="41" t="s">
        <v>98</v>
      </c>
      <c r="C16" s="322"/>
      <c r="D16" s="322"/>
      <c r="E16" s="322"/>
      <c r="F16" s="322"/>
      <c r="G16" s="322"/>
      <c r="H16" s="322" t="s">
        <v>91</v>
      </c>
    </row>
    <row r="17" spans="1:8 16338:16339" s="35" customFormat="1" ht="19.8">
      <c r="A17" s="35">
        <v>4</v>
      </c>
      <c r="B17" s="42" t="s">
        <v>99</v>
      </c>
      <c r="C17" s="321">
        <v>39756279.371919997</v>
      </c>
      <c r="D17" s="321">
        <v>40507760.323902003</v>
      </c>
      <c r="E17" s="321">
        <v>39552228.538681999</v>
      </c>
      <c r="F17" s="321">
        <v>39899327.347078003</v>
      </c>
      <c r="G17" s="321">
        <v>38781025.430724002</v>
      </c>
      <c r="H17" s="321">
        <v>38386948</v>
      </c>
    </row>
    <row r="18" spans="1:8 16338:16339" s="35" customFormat="1" ht="19.8">
      <c r="A18" s="143" t="s">
        <v>100</v>
      </c>
      <c r="B18" s="42" t="s">
        <v>101</v>
      </c>
      <c r="C18" s="321"/>
      <c r="D18" s="321"/>
      <c r="E18" s="321"/>
      <c r="F18" s="321"/>
      <c r="G18" s="321"/>
      <c r="H18" s="321" t="s">
        <v>91</v>
      </c>
    </row>
    <row r="19" spans="1:8 16338:16339" s="35" customFormat="1" ht="19.8">
      <c r="B19" s="41" t="s">
        <v>102</v>
      </c>
      <c r="C19" s="322"/>
      <c r="D19" s="322"/>
      <c r="E19" s="322"/>
      <c r="F19" s="322"/>
      <c r="G19" s="322"/>
      <c r="H19" s="322" t="s">
        <v>91</v>
      </c>
    </row>
    <row r="20" spans="1:8 16338:16339" s="35" customFormat="1" ht="19.8">
      <c r="A20" s="35">
        <v>5</v>
      </c>
      <c r="B20" s="323" t="s">
        <v>103</v>
      </c>
      <c r="C20" s="324">
        <v>0.10631</v>
      </c>
      <c r="D20" s="324">
        <v>0.10391</v>
      </c>
      <c r="E20" s="324">
        <v>0.11119</v>
      </c>
      <c r="F20" s="324">
        <v>0.10715999999999999</v>
      </c>
      <c r="G20" s="324">
        <v>0.10954000000000001</v>
      </c>
      <c r="H20" s="324">
        <v>0.1046</v>
      </c>
    </row>
    <row r="21" spans="1:8 16338:16339" s="35" customFormat="1" ht="19.8">
      <c r="A21" s="143" t="s">
        <v>104</v>
      </c>
      <c r="B21" s="325" t="s">
        <v>105</v>
      </c>
      <c r="C21" s="326"/>
      <c r="D21" s="326"/>
      <c r="E21" s="326"/>
      <c r="F21" s="326"/>
      <c r="G21" s="326"/>
      <c r="H21" s="326" t="s">
        <v>91</v>
      </c>
    </row>
    <row r="22" spans="1:8 16338:16339" s="35" customFormat="1" ht="19.8">
      <c r="A22" s="143" t="s">
        <v>106</v>
      </c>
      <c r="B22" s="323" t="s">
        <v>107</v>
      </c>
      <c r="C22" s="324"/>
      <c r="D22" s="327"/>
      <c r="E22" s="327"/>
      <c r="F22" s="327"/>
      <c r="G22" s="327"/>
      <c r="H22" s="327" t="s">
        <v>91</v>
      </c>
    </row>
    <row r="23" spans="1:8 16338:16339" s="35" customFormat="1" ht="19.8">
      <c r="A23" s="35">
        <v>6</v>
      </c>
      <c r="B23" s="323" t="s">
        <v>108</v>
      </c>
      <c r="C23" s="324">
        <v>0.12282</v>
      </c>
      <c r="D23" s="324">
        <v>0.12078999999999999</v>
      </c>
      <c r="E23" s="324">
        <v>0.12658</v>
      </c>
      <c r="F23" s="324">
        <v>0.12767000000000001</v>
      </c>
      <c r="G23" s="324">
        <v>0.12890000000000001</v>
      </c>
      <c r="H23" s="324">
        <v>0.124</v>
      </c>
    </row>
    <row r="24" spans="1:8 16338:16339" s="35" customFormat="1" ht="19.8">
      <c r="A24" s="143" t="s">
        <v>109</v>
      </c>
      <c r="B24" s="44" t="s">
        <v>110</v>
      </c>
      <c r="C24" s="326"/>
      <c r="D24" s="326"/>
      <c r="E24" s="326"/>
      <c r="F24" s="326"/>
      <c r="G24" s="326"/>
      <c r="H24" s="326" t="s">
        <v>91</v>
      </c>
    </row>
    <row r="25" spans="1:8 16338:16339" s="35" customFormat="1" ht="19.8">
      <c r="A25" s="143" t="s">
        <v>111</v>
      </c>
      <c r="B25" s="323" t="s">
        <v>112</v>
      </c>
      <c r="C25" s="324"/>
      <c r="D25" s="327"/>
      <c r="E25" s="327"/>
      <c r="F25" s="327"/>
      <c r="G25" s="327"/>
      <c r="H25" s="327" t="s">
        <v>91</v>
      </c>
    </row>
    <row r="26" spans="1:8 16338:16339" s="35" customFormat="1" ht="19.8">
      <c r="A26" s="35">
        <v>7</v>
      </c>
      <c r="B26" s="323" t="s">
        <v>113</v>
      </c>
      <c r="C26" s="324">
        <v>0.17357</v>
      </c>
      <c r="D26" s="324">
        <v>0.17018</v>
      </c>
      <c r="E26" s="324">
        <v>0.17644000000000001</v>
      </c>
      <c r="F26" s="324">
        <v>0.17143999999999998</v>
      </c>
      <c r="G26" s="324">
        <v>0.17515</v>
      </c>
      <c r="H26" s="324">
        <v>0.17</v>
      </c>
    </row>
    <row r="27" spans="1:8 16338:16339" s="35" customFormat="1" ht="19.8">
      <c r="A27" s="143" t="s">
        <v>114</v>
      </c>
      <c r="B27" s="44" t="s">
        <v>115</v>
      </c>
      <c r="C27" s="325"/>
      <c r="D27" s="325"/>
      <c r="E27" s="325"/>
      <c r="F27" s="325"/>
      <c r="G27" s="325"/>
      <c r="H27" s="325" t="s">
        <v>91</v>
      </c>
    </row>
    <row r="28" spans="1:8 16338:16339" s="35" customFormat="1" ht="19.8">
      <c r="A28" s="143" t="s">
        <v>116</v>
      </c>
      <c r="B28" s="323" t="s">
        <v>117</v>
      </c>
      <c r="C28" s="328"/>
      <c r="D28" s="329"/>
      <c r="E28" s="329"/>
      <c r="F28" s="329"/>
      <c r="G28" s="329"/>
      <c r="H28" s="329" t="s">
        <v>91</v>
      </c>
    </row>
    <row r="29" spans="1:8 16338:16339" s="35" customFormat="1" ht="19.8">
      <c r="B29" s="41" t="s">
        <v>118</v>
      </c>
      <c r="C29" s="322"/>
      <c r="D29" s="322"/>
      <c r="E29" s="322"/>
      <c r="F29" s="322"/>
      <c r="G29" s="322"/>
      <c r="H29" s="322" t="s">
        <v>91</v>
      </c>
      <c r="XDJ29" s="334"/>
      <c r="XDK29" s="335"/>
    </row>
    <row r="30" spans="1:8 16338:16339" s="35" customFormat="1" ht="19.8">
      <c r="A30" s="35">
        <v>8</v>
      </c>
      <c r="B30" s="42" t="s">
        <v>679</v>
      </c>
      <c r="C30" s="330">
        <v>1.8800000000000001E-2</v>
      </c>
      <c r="D30" s="330">
        <v>1.8800000000000001E-2</v>
      </c>
      <c r="E30" s="330">
        <v>1.8800000000000001E-2</v>
      </c>
      <c r="F30" s="330">
        <v>1.2500000000000001E-2</v>
      </c>
      <c r="G30" s="330">
        <v>1.2500000000000001E-2</v>
      </c>
      <c r="H30" s="330">
        <v>1.2500000000000001E-2</v>
      </c>
      <c r="XDK30" s="335"/>
    </row>
    <row r="31" spans="1:8 16338:16339" s="35" customFormat="1" ht="19.8">
      <c r="A31" s="35">
        <v>9</v>
      </c>
      <c r="B31" s="42" t="s">
        <v>119</v>
      </c>
      <c r="C31" s="331">
        <v>5.0000000000000001E-3</v>
      </c>
      <c r="D31" s="332">
        <v>0</v>
      </c>
      <c r="E31" s="332">
        <v>0</v>
      </c>
      <c r="F31" s="332">
        <v>0</v>
      </c>
      <c r="G31" s="332">
        <v>0</v>
      </c>
      <c r="H31" s="332">
        <v>0</v>
      </c>
      <c r="XDK31" s="335"/>
    </row>
    <row r="32" spans="1:8 16338:16339" s="35" customFormat="1" ht="19.8">
      <c r="A32" s="35">
        <v>10</v>
      </c>
      <c r="B32" s="42" t="s">
        <v>120</v>
      </c>
      <c r="C32" s="331">
        <v>7.4999999999999997E-3</v>
      </c>
      <c r="D32" s="332">
        <v>7.4999999999999997E-3</v>
      </c>
      <c r="E32" s="332">
        <v>7.4999999999999997E-3</v>
      </c>
      <c r="F32" s="332">
        <v>3.7499999999999999E-3</v>
      </c>
      <c r="G32" s="332">
        <v>3.7499999999999999E-3</v>
      </c>
      <c r="H32" s="332">
        <v>3.8E-3</v>
      </c>
      <c r="XDK32" s="335"/>
    </row>
    <row r="33" spans="1:8 16338:16339" s="35" customFormat="1" ht="39.6">
      <c r="A33" s="35">
        <v>11</v>
      </c>
      <c r="B33" s="42" t="s">
        <v>680</v>
      </c>
      <c r="C33" s="331">
        <v>3.1300000000000001E-2</v>
      </c>
      <c r="D33" s="332">
        <v>2.63E-2</v>
      </c>
      <c r="E33" s="332">
        <v>2.63E-2</v>
      </c>
      <c r="F33" s="332">
        <v>1.6250000000000001E-2</v>
      </c>
      <c r="G33" s="332">
        <v>1.6250000000000001E-2</v>
      </c>
      <c r="H33" s="332">
        <v>1.6299999999999999E-2</v>
      </c>
      <c r="XDK33" s="335"/>
    </row>
    <row r="34" spans="1:8 16338:16339" s="35" customFormat="1" ht="19.8">
      <c r="A34" s="35">
        <v>12</v>
      </c>
      <c r="B34" s="42" t="s">
        <v>121</v>
      </c>
      <c r="C34" s="331">
        <v>6.1310000000000003E-2</v>
      </c>
      <c r="D34" s="327">
        <v>5.8909999999999997E-2</v>
      </c>
      <c r="E34" s="327">
        <v>6.6189999999999999E-2</v>
      </c>
      <c r="F34" s="327">
        <v>6.216E-2</v>
      </c>
      <c r="G34" s="327">
        <v>6.454E-2</v>
      </c>
      <c r="H34" s="327">
        <v>5.9610000000000003E-2</v>
      </c>
      <c r="XDK34" s="335"/>
    </row>
    <row r="35" spans="1:8 16338:16339" s="35" customFormat="1" ht="19.8">
      <c r="B35" s="41" t="s">
        <v>122</v>
      </c>
      <c r="C35" s="322"/>
      <c r="D35" s="322"/>
      <c r="E35" s="322"/>
      <c r="F35" s="322"/>
      <c r="G35" s="322"/>
      <c r="H35" s="322"/>
      <c r="XDJ35" s="334"/>
      <c r="XDK35" s="335"/>
    </row>
    <row r="36" spans="1:8 16338:16339" s="35" customFormat="1" ht="19.8">
      <c r="A36" s="35">
        <v>13</v>
      </c>
      <c r="B36" s="50" t="s">
        <v>123</v>
      </c>
      <c r="C36" s="347">
        <v>63562573.964299001</v>
      </c>
      <c r="D36" s="348">
        <v>67133966.913235664</v>
      </c>
      <c r="E36" s="348">
        <v>65640466.325605661</v>
      </c>
      <c r="F36" s="348">
        <v>64356360.16525434</v>
      </c>
      <c r="G36" s="348">
        <v>63379427.326004662</v>
      </c>
      <c r="H36" s="348">
        <v>62383147</v>
      </c>
      <c r="XDK36" s="335"/>
    </row>
    <row r="37" spans="1:8 16338:16339" s="35" customFormat="1" ht="19.8">
      <c r="A37" s="35">
        <v>14</v>
      </c>
      <c r="B37" s="50" t="s">
        <v>124</v>
      </c>
      <c r="C37" s="188">
        <v>6.705288559408619E-2</v>
      </c>
      <c r="D37" s="287">
        <v>6.4523850072913919E-2</v>
      </c>
      <c r="E37" s="287">
        <v>6.7584889333598686E-2</v>
      </c>
      <c r="F37" s="287">
        <v>6.7561657342587803E-2</v>
      </c>
      <c r="G37" s="287">
        <v>6.5769394733686815E-2</v>
      </c>
      <c r="H37" s="287">
        <v>6.650446794548534E-2</v>
      </c>
      <c r="XDK37" s="335"/>
    </row>
    <row r="38" spans="1:8 16338:16339" s="35" customFormat="1" ht="59.4">
      <c r="A38" s="143" t="s">
        <v>125</v>
      </c>
      <c r="B38" s="44" t="s">
        <v>126</v>
      </c>
      <c r="C38" s="44"/>
      <c r="D38" s="44"/>
      <c r="E38" s="44"/>
      <c r="F38" s="44"/>
      <c r="G38" s="44"/>
      <c r="H38" s="44" t="s">
        <v>91</v>
      </c>
      <c r="XDK38" s="335"/>
    </row>
    <row r="39" spans="1:8 16338:16339" s="35" customFormat="1" ht="39.6">
      <c r="A39" s="143" t="s">
        <v>127</v>
      </c>
      <c r="B39" s="44" t="s">
        <v>128</v>
      </c>
      <c r="C39" s="44"/>
      <c r="D39" s="44"/>
      <c r="E39" s="44"/>
      <c r="F39" s="44"/>
      <c r="G39" s="44"/>
      <c r="H39" s="44" t="s">
        <v>91</v>
      </c>
      <c r="XDK39" s="335"/>
    </row>
    <row r="40" spans="1:8 16338:16339" s="35" customFormat="1" ht="19.8">
      <c r="B40" s="41" t="s">
        <v>129</v>
      </c>
      <c r="C40" s="322"/>
      <c r="D40" s="322"/>
      <c r="E40" s="322"/>
      <c r="F40" s="322"/>
      <c r="G40" s="322"/>
      <c r="H40" s="322" t="s">
        <v>91</v>
      </c>
      <c r="XDJ40" s="334"/>
      <c r="XDK40" s="335"/>
    </row>
    <row r="41" spans="1:8 16338:16339" s="35" customFormat="1" ht="19.8">
      <c r="A41" s="35">
        <v>15</v>
      </c>
      <c r="B41" s="50" t="s">
        <v>130</v>
      </c>
      <c r="C41" s="321">
        <v>7162579.6841639299</v>
      </c>
      <c r="D41" s="321">
        <v>7870414.0451632999</v>
      </c>
      <c r="E41" s="321">
        <v>6878275.6518131513</v>
      </c>
      <c r="F41" s="321">
        <v>6089481.8857313441</v>
      </c>
      <c r="G41" s="321">
        <v>6259639.4525738908</v>
      </c>
      <c r="H41" s="321">
        <v>6929416</v>
      </c>
      <c r="XDK41" s="335"/>
    </row>
    <row r="42" spans="1:8 16338:16339" s="35" customFormat="1" ht="19.8">
      <c r="A42" s="35">
        <v>16</v>
      </c>
      <c r="B42" s="50" t="s">
        <v>131</v>
      </c>
      <c r="C42" s="321">
        <v>3731964.6193705234</v>
      </c>
      <c r="D42" s="321">
        <v>3852976.9072656366</v>
      </c>
      <c r="E42" s="321">
        <v>3730017.972268621</v>
      </c>
      <c r="F42" s="321">
        <v>3210693.0539633217</v>
      </c>
      <c r="G42" s="321">
        <v>3561507.914170519</v>
      </c>
      <c r="H42" s="321">
        <v>4097644</v>
      </c>
      <c r="XDK42" s="335"/>
    </row>
    <row r="43" spans="1:8 16338:16339" s="35" customFormat="1" ht="19.8">
      <c r="A43" s="35">
        <v>17</v>
      </c>
      <c r="B43" s="50" t="s">
        <v>132</v>
      </c>
      <c r="C43" s="328">
        <v>1.9514357947566241</v>
      </c>
      <c r="D43" s="328">
        <v>2.0656013496233303</v>
      </c>
      <c r="E43" s="328">
        <v>1.841129636125187</v>
      </c>
      <c r="F43" s="328">
        <v>1.8969193021098938</v>
      </c>
      <c r="G43" s="328">
        <v>1.7614580844545287</v>
      </c>
      <c r="H43" s="328">
        <v>1.6977</v>
      </c>
      <c r="XDK43" s="335"/>
    </row>
    <row r="44" spans="1:8 16338:16339" s="35" customFormat="1" ht="19.8">
      <c r="B44" s="41" t="s">
        <v>133</v>
      </c>
      <c r="C44" s="322"/>
      <c r="D44" s="322"/>
      <c r="E44" s="322"/>
      <c r="F44" s="322"/>
      <c r="G44" s="322"/>
      <c r="H44" s="322" t="s">
        <v>91</v>
      </c>
      <c r="XDJ44" s="334"/>
      <c r="XDK44" s="335"/>
    </row>
    <row r="45" spans="1:8 16338:16339" s="35" customFormat="1" ht="19.8">
      <c r="A45" s="35">
        <v>18</v>
      </c>
      <c r="B45" s="42" t="s">
        <v>134</v>
      </c>
      <c r="C45" s="321">
        <v>36555179</v>
      </c>
      <c r="D45" s="321">
        <v>36885527</v>
      </c>
      <c r="E45" s="321">
        <v>36240109</v>
      </c>
      <c r="F45" s="321">
        <v>37504223</v>
      </c>
      <c r="G45" s="321">
        <v>39136686</v>
      </c>
      <c r="H45" s="321">
        <v>40377813</v>
      </c>
      <c r="XDK45" s="335"/>
    </row>
    <row r="46" spans="1:8 16338:16339" s="35" customFormat="1" ht="19.8">
      <c r="A46" s="35">
        <v>19</v>
      </c>
      <c r="B46" s="42" t="s">
        <v>135</v>
      </c>
      <c r="C46" s="321">
        <v>35778048</v>
      </c>
      <c r="D46" s="321">
        <v>36155728</v>
      </c>
      <c r="E46" s="321">
        <v>35693462</v>
      </c>
      <c r="F46" s="321">
        <v>35305907</v>
      </c>
      <c r="G46" s="321">
        <v>35320773</v>
      </c>
      <c r="H46" s="321">
        <v>35105094</v>
      </c>
      <c r="XDK46" s="335"/>
    </row>
    <row r="47" spans="1:8 16338:16339" s="35" customFormat="1" ht="19.8">
      <c r="A47" s="35">
        <v>20</v>
      </c>
      <c r="B47" s="42" t="s">
        <v>136</v>
      </c>
      <c r="C47" s="332">
        <v>1.0217208887416105</v>
      </c>
      <c r="D47" s="332">
        <v>1.0201848791428014</v>
      </c>
      <c r="E47" s="332">
        <v>1.0153150456517779</v>
      </c>
      <c r="F47" s="332">
        <v>1.0622648215778736</v>
      </c>
      <c r="G47" s="332">
        <v>1.1080359424749848</v>
      </c>
      <c r="H47" s="332">
        <v>1.1501999999999999</v>
      </c>
      <c r="XDK47" s="335"/>
    </row>
    <row r="48" spans="1:8 16338:16339" s="35" customFormat="1" ht="19.8">
      <c r="B48" s="339"/>
    </row>
    <row r="49" spans="2:2" s="35" customFormat="1" ht="19.8">
      <c r="B49" s="57" t="s">
        <v>138</v>
      </c>
    </row>
    <row r="50" spans="2:2" s="35" customFormat="1" ht="19.8">
      <c r="B50" s="313" t="s">
        <v>681</v>
      </c>
    </row>
    <row r="51" spans="2:2" s="35" customFormat="1" ht="19.8">
      <c r="B51" s="313"/>
    </row>
  </sheetData>
  <pageMargins left="0.7" right="0.7" top="0.75" bottom="0.75" header="0.3" footer="0.3"/>
  <pageSetup scale="57" orientation="landscape" r:id="rId1"/>
  <headerFooter>
    <oddHeader>&amp;L&amp;"Calibri"&amp;10&amp;K000000Confidential&amp;1#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G48"/>
  <sheetViews>
    <sheetView showGridLines="0" zoomScale="80" zoomScaleNormal="80" workbookViewId="0"/>
  </sheetViews>
  <sheetFormatPr baseColWidth="10" defaultColWidth="11.44140625" defaultRowHeight="15" customHeight="1"/>
  <cols>
    <col min="1" max="1" width="7.77734375" style="56" customWidth="1"/>
    <col min="2" max="2" width="76.88671875" style="56" customWidth="1"/>
    <col min="3" max="4" width="24.21875" style="56" customWidth="1"/>
    <col min="5" max="5" width="25.77734375" style="56" customWidth="1"/>
    <col min="6" max="6" width="11.44140625" style="58"/>
    <col min="7" max="7" width="11.44140625" style="56" customWidth="1"/>
    <col min="8" max="16384" width="11.44140625" style="56"/>
  </cols>
  <sheetData>
    <row r="1" spans="1:7" customFormat="1" ht="20.25" customHeight="1">
      <c r="B1" s="178"/>
    </row>
    <row r="2" spans="1:7" customFormat="1" ht="20.25" customHeight="1">
      <c r="B2" s="178"/>
    </row>
    <row r="3" spans="1:7" ht="20.100000000000001" customHeight="1"/>
    <row r="4" spans="1:7" ht="20.100000000000001" customHeight="1"/>
    <row r="5" spans="1:7" s="59" customFormat="1" ht="18" customHeight="1">
      <c r="B5" s="33" t="s">
        <v>6</v>
      </c>
      <c r="F5" s="60"/>
    </row>
    <row r="6" spans="1:7" s="66" customFormat="1" ht="15" customHeight="1">
      <c r="A6" s="80"/>
      <c r="B6" s="36"/>
      <c r="C6" s="179" t="s">
        <v>666</v>
      </c>
      <c r="D6" s="179" t="s">
        <v>667</v>
      </c>
      <c r="E6" s="179" t="s">
        <v>666</v>
      </c>
      <c r="F6" s="65"/>
    </row>
    <row r="7" spans="1:7" s="66" customFormat="1" ht="39.6">
      <c r="A7" s="80"/>
      <c r="B7" s="63"/>
      <c r="C7" s="180" t="s">
        <v>139</v>
      </c>
      <c r="D7" s="180" t="s">
        <v>139</v>
      </c>
      <c r="E7" s="180" t="s">
        <v>140</v>
      </c>
      <c r="F7" s="65"/>
      <c r="G7" s="67"/>
    </row>
    <row r="8" spans="1:7" s="66" customFormat="1" ht="19.8">
      <c r="A8" s="80"/>
      <c r="B8" s="63" t="s">
        <v>85</v>
      </c>
      <c r="C8" s="358" t="s">
        <v>87</v>
      </c>
      <c r="D8" s="359"/>
      <c r="E8" s="360"/>
      <c r="F8" s="65"/>
    </row>
    <row r="9" spans="1:7" s="66" customFormat="1" ht="39.6">
      <c r="A9" s="61">
        <v>1</v>
      </c>
      <c r="B9" s="83" t="s">
        <v>141</v>
      </c>
      <c r="C9" s="69">
        <v>26842130.018725999</v>
      </c>
      <c r="D9" s="69">
        <v>27858704.361165002</v>
      </c>
      <c r="E9" s="69">
        <v>2147370.4014980798</v>
      </c>
      <c r="F9" s="65"/>
    </row>
    <row r="10" spans="1:7" s="66" customFormat="1" ht="15" customHeight="1">
      <c r="A10" s="61">
        <v>2</v>
      </c>
      <c r="B10" s="70" t="s">
        <v>142</v>
      </c>
      <c r="C10" s="71">
        <v>26842130.018725999</v>
      </c>
      <c r="D10" s="71">
        <v>27858704.361165002</v>
      </c>
      <c r="E10" s="71">
        <v>2147370.4014980798</v>
      </c>
      <c r="F10" s="72"/>
    </row>
    <row r="11" spans="1:7" s="66" customFormat="1" ht="15" customHeight="1">
      <c r="A11" s="61">
        <v>3</v>
      </c>
      <c r="B11" s="70" t="s">
        <v>143</v>
      </c>
      <c r="C11" s="285" t="s">
        <v>91</v>
      </c>
      <c r="D11" s="285" t="s">
        <v>91</v>
      </c>
      <c r="E11" s="285" t="s">
        <v>91</v>
      </c>
      <c r="F11" s="65"/>
    </row>
    <row r="12" spans="1:7" s="66" customFormat="1" ht="15" customHeight="1">
      <c r="A12" s="61">
        <v>4</v>
      </c>
      <c r="B12" s="73" t="s">
        <v>144</v>
      </c>
      <c r="C12" s="44" t="s">
        <v>91</v>
      </c>
      <c r="D12" s="44" t="s">
        <v>91</v>
      </c>
      <c r="E12" s="44" t="s">
        <v>91</v>
      </c>
      <c r="F12" s="65"/>
    </row>
    <row r="13" spans="1:7" s="66" customFormat="1" ht="15" customHeight="1">
      <c r="A13" s="61">
        <v>5</v>
      </c>
      <c r="B13" s="73" t="s">
        <v>145</v>
      </c>
      <c r="C13" s="44" t="s">
        <v>91</v>
      </c>
      <c r="D13" s="44" t="s">
        <v>91</v>
      </c>
      <c r="E13" s="44" t="s">
        <v>91</v>
      </c>
      <c r="F13" s="65"/>
    </row>
    <row r="14" spans="1:7" s="66" customFormat="1" ht="15" customHeight="1">
      <c r="A14" s="61">
        <v>6</v>
      </c>
      <c r="B14" s="83" t="s">
        <v>146</v>
      </c>
      <c r="C14" s="69">
        <v>1612644.391487</v>
      </c>
      <c r="D14" s="69">
        <v>1705275.7609570001</v>
      </c>
      <c r="E14" s="69">
        <v>129011.55131896</v>
      </c>
      <c r="F14" s="65"/>
    </row>
    <row r="15" spans="1:7" s="66" customFormat="1" ht="37.5" customHeight="1">
      <c r="A15" s="61">
        <v>7</v>
      </c>
      <c r="B15" s="73" t="s">
        <v>147</v>
      </c>
      <c r="C15" s="44" t="s">
        <v>91</v>
      </c>
      <c r="D15" s="44" t="s">
        <v>91</v>
      </c>
      <c r="E15" s="44" t="s">
        <v>91</v>
      </c>
      <c r="F15" s="65"/>
    </row>
    <row r="16" spans="1:7" s="66" customFormat="1" ht="15" customHeight="1">
      <c r="A16" s="61">
        <v>8</v>
      </c>
      <c r="B16" s="73" t="s">
        <v>148</v>
      </c>
      <c r="C16" s="44" t="s">
        <v>91</v>
      </c>
      <c r="D16" s="44" t="s">
        <v>91</v>
      </c>
      <c r="E16" s="44" t="s">
        <v>91</v>
      </c>
      <c r="F16" s="65"/>
    </row>
    <row r="17" spans="1:6" s="66" customFormat="1" ht="15" customHeight="1">
      <c r="A17" s="61">
        <v>9</v>
      </c>
      <c r="B17" s="73" t="s">
        <v>149</v>
      </c>
      <c r="C17" s="44" t="s">
        <v>91</v>
      </c>
      <c r="D17" s="44" t="s">
        <v>91</v>
      </c>
      <c r="E17" s="44" t="s">
        <v>91</v>
      </c>
      <c r="F17" s="65"/>
    </row>
    <row r="18" spans="1:6" s="66" customFormat="1" ht="15" customHeight="1">
      <c r="A18" s="61">
        <v>10</v>
      </c>
      <c r="B18" s="44" t="s">
        <v>150</v>
      </c>
      <c r="C18" s="44" t="s">
        <v>91</v>
      </c>
      <c r="D18" s="44" t="s">
        <v>91</v>
      </c>
      <c r="E18" s="44" t="s">
        <v>91</v>
      </c>
      <c r="F18" s="65"/>
    </row>
    <row r="19" spans="1:6" s="66" customFormat="1" ht="39.6">
      <c r="A19" s="61">
        <v>11</v>
      </c>
      <c r="B19" s="44" t="s">
        <v>151</v>
      </c>
      <c r="C19" s="44" t="s">
        <v>91</v>
      </c>
      <c r="D19" s="44" t="s">
        <v>91</v>
      </c>
      <c r="E19" s="44" t="s">
        <v>91</v>
      </c>
      <c r="F19" s="65"/>
    </row>
    <row r="20" spans="1:6" s="66" customFormat="1" ht="15" customHeight="1">
      <c r="A20" s="61">
        <v>12</v>
      </c>
      <c r="B20" s="50" t="s">
        <v>152</v>
      </c>
      <c r="C20" s="50" t="s">
        <v>91</v>
      </c>
      <c r="D20" s="50" t="s">
        <v>91</v>
      </c>
      <c r="E20" s="50" t="s">
        <v>91</v>
      </c>
      <c r="F20" s="65"/>
    </row>
    <row r="21" spans="1:6" s="66" customFormat="1" ht="15" customHeight="1">
      <c r="A21" s="61">
        <v>13</v>
      </c>
      <c r="B21" s="50" t="s">
        <v>153</v>
      </c>
      <c r="C21" s="50" t="s">
        <v>91</v>
      </c>
      <c r="D21" s="50" t="s">
        <v>91</v>
      </c>
      <c r="E21" s="50" t="s">
        <v>91</v>
      </c>
      <c r="F21" s="65"/>
    </row>
    <row r="22" spans="1:6" s="66" customFormat="1" ht="15" customHeight="1">
      <c r="A22" s="61">
        <v>14</v>
      </c>
      <c r="B22" s="50" t="s">
        <v>154</v>
      </c>
      <c r="C22" s="50" t="s">
        <v>91</v>
      </c>
      <c r="D22" s="50" t="s">
        <v>91</v>
      </c>
      <c r="E22" s="50" t="s">
        <v>91</v>
      </c>
      <c r="F22" s="65"/>
    </row>
    <row r="23" spans="1:6" s="66" customFormat="1" ht="15" customHeight="1">
      <c r="A23" s="61">
        <v>15</v>
      </c>
      <c r="B23" s="44" t="s">
        <v>155</v>
      </c>
      <c r="C23" s="44" t="s">
        <v>91</v>
      </c>
      <c r="D23" s="44" t="s">
        <v>91</v>
      </c>
      <c r="E23" s="44" t="s">
        <v>91</v>
      </c>
      <c r="F23" s="65"/>
    </row>
    <row r="24" spans="1:6" s="66" customFormat="1" ht="15" customHeight="1">
      <c r="A24" s="61">
        <v>16</v>
      </c>
      <c r="B24" s="50" t="s">
        <v>156</v>
      </c>
      <c r="C24" s="50" t="s">
        <v>91</v>
      </c>
      <c r="D24" s="50" t="s">
        <v>91</v>
      </c>
      <c r="E24" s="50" t="s">
        <v>91</v>
      </c>
      <c r="F24" s="65"/>
    </row>
    <row r="25" spans="1:6" s="66" customFormat="1" ht="15" customHeight="1">
      <c r="A25" s="61">
        <v>17</v>
      </c>
      <c r="B25" s="73" t="s">
        <v>157</v>
      </c>
      <c r="C25" s="44" t="s">
        <v>91</v>
      </c>
      <c r="D25" s="44" t="s">
        <v>91</v>
      </c>
      <c r="E25" s="44" t="s">
        <v>91</v>
      </c>
      <c r="F25" s="65"/>
    </row>
    <row r="26" spans="1:6" s="66" customFormat="1" ht="33" customHeight="1">
      <c r="A26" s="61">
        <v>18</v>
      </c>
      <c r="B26" s="73" t="s">
        <v>158</v>
      </c>
      <c r="C26" s="44" t="s">
        <v>91</v>
      </c>
      <c r="D26" s="44" t="s">
        <v>91</v>
      </c>
      <c r="E26" s="44" t="s">
        <v>91</v>
      </c>
      <c r="F26" s="65"/>
    </row>
    <row r="27" spans="1:6" s="66" customFormat="1" ht="15" customHeight="1">
      <c r="A27" s="61">
        <v>19</v>
      </c>
      <c r="B27" s="73" t="s">
        <v>159</v>
      </c>
      <c r="C27" s="44" t="s">
        <v>91</v>
      </c>
      <c r="D27" s="44" t="s">
        <v>91</v>
      </c>
      <c r="E27" s="44" t="s">
        <v>91</v>
      </c>
      <c r="F27" s="65"/>
    </row>
    <row r="28" spans="1:6" s="66" customFormat="1" ht="15" customHeight="1">
      <c r="A28" s="61">
        <v>20</v>
      </c>
      <c r="B28" s="83" t="s">
        <v>160</v>
      </c>
      <c r="C28" s="69">
        <v>5481256.4823874999</v>
      </c>
      <c r="D28" s="69">
        <v>5280287.6652380005</v>
      </c>
      <c r="E28" s="69">
        <v>438500.518591</v>
      </c>
      <c r="F28" s="65"/>
    </row>
    <row r="29" spans="1:6" s="66" customFormat="1" ht="15" customHeight="1">
      <c r="A29" s="61">
        <v>21</v>
      </c>
      <c r="B29" s="73" t="s">
        <v>161</v>
      </c>
      <c r="C29" s="74" t="s">
        <v>91</v>
      </c>
      <c r="D29" s="74" t="s">
        <v>91</v>
      </c>
      <c r="E29" s="74" t="s">
        <v>91</v>
      </c>
      <c r="F29" s="65"/>
    </row>
    <row r="30" spans="1:6" s="66" customFormat="1" ht="15" customHeight="1">
      <c r="A30" s="61">
        <v>22</v>
      </c>
      <c r="B30" s="73" t="s">
        <v>162</v>
      </c>
      <c r="C30" s="44" t="s">
        <v>91</v>
      </c>
      <c r="D30" s="44" t="s">
        <v>91</v>
      </c>
      <c r="E30" s="44" t="s">
        <v>91</v>
      </c>
      <c r="F30" s="65"/>
    </row>
    <row r="31" spans="1:6" s="66" customFormat="1" ht="15" customHeight="1">
      <c r="A31" s="61">
        <v>23</v>
      </c>
      <c r="B31" s="83" t="s">
        <v>163</v>
      </c>
      <c r="C31" s="69">
        <v>4793838.2587949997</v>
      </c>
      <c r="D31" s="69">
        <v>4640781.4178750003</v>
      </c>
      <c r="E31" s="69">
        <v>383507.0607036</v>
      </c>
      <c r="F31" s="65"/>
    </row>
    <row r="32" spans="1:6" s="66" customFormat="1" ht="15" customHeight="1">
      <c r="A32" s="61">
        <v>24</v>
      </c>
      <c r="B32" s="50" t="s">
        <v>164</v>
      </c>
      <c r="C32" s="75">
        <v>1026410.220524</v>
      </c>
      <c r="D32" s="75">
        <v>1022711.118667</v>
      </c>
      <c r="E32" s="75">
        <v>82112.817641920003</v>
      </c>
      <c r="F32" s="65"/>
    </row>
    <row r="33" spans="1:6" s="66" customFormat="1" ht="15" customHeight="1">
      <c r="A33" s="61">
        <v>25</v>
      </c>
      <c r="B33" s="50" t="s">
        <v>165</v>
      </c>
      <c r="C33" s="50" t="s">
        <v>91</v>
      </c>
      <c r="D33" s="50" t="s">
        <v>91</v>
      </c>
      <c r="E33" s="50" t="s">
        <v>91</v>
      </c>
      <c r="F33" s="65"/>
    </row>
    <row r="34" spans="1:6" s="66" customFormat="1" ht="15" customHeight="1">
      <c r="A34" s="61">
        <v>26</v>
      </c>
      <c r="B34" s="83" t="s">
        <v>672</v>
      </c>
      <c r="C34" s="69">
        <v>39756279.371919498</v>
      </c>
      <c r="D34" s="69">
        <v>40507760.323901996</v>
      </c>
      <c r="E34" s="69">
        <v>3180502.34975356</v>
      </c>
      <c r="F34" s="65"/>
    </row>
    <row r="35" spans="1:6" s="66" customFormat="1" ht="15" customHeight="1">
      <c r="A35" s="61"/>
      <c r="B35" s="340"/>
      <c r="C35" s="341"/>
      <c r="D35" s="341"/>
      <c r="E35" s="339"/>
      <c r="F35" s="65"/>
    </row>
    <row r="36" spans="1:6" s="66" customFormat="1" ht="15" customHeight="1">
      <c r="A36" s="339"/>
      <c r="B36" s="313" t="s">
        <v>681</v>
      </c>
      <c r="C36" s="339"/>
      <c r="D36" s="339"/>
      <c r="E36" s="339"/>
      <c r="F36" s="65"/>
    </row>
    <row r="37" spans="1:6" s="66" customFormat="1" ht="15" customHeight="1">
      <c r="F37" s="65"/>
    </row>
    <row r="38" spans="1:6" s="66" customFormat="1" ht="15" customHeight="1">
      <c r="E38" s="342"/>
      <c r="F38" s="65"/>
    </row>
    <row r="39" spans="1:6" s="66" customFormat="1" ht="15" customHeight="1">
      <c r="F39" s="65"/>
    </row>
    <row r="40" spans="1:6" s="66" customFormat="1" ht="15" customHeight="1">
      <c r="F40" s="65"/>
    </row>
    <row r="41" spans="1:6" s="66" customFormat="1" ht="15" customHeight="1">
      <c r="B41" s="342"/>
      <c r="F41" s="65"/>
    </row>
    <row r="42" spans="1:6" s="66" customFormat="1" ht="15" customHeight="1">
      <c r="F42" s="65"/>
    </row>
    <row r="43" spans="1:6" s="66" customFormat="1" ht="15" customHeight="1">
      <c r="F43" s="65"/>
    </row>
    <row r="44" spans="1:6" s="66" customFormat="1" ht="15" customHeight="1">
      <c r="F44" s="65"/>
    </row>
    <row r="48" spans="1:6" ht="15" customHeight="1">
      <c r="B48" s="76"/>
    </row>
  </sheetData>
  <mergeCells count="1">
    <mergeCell ref="C8:E8"/>
  </mergeCells>
  <pageMargins left="0.7" right="0.7" top="0.75" bottom="0.75" header="0.3" footer="0.3"/>
  <pageSetup scale="76" orientation="landscape" r:id="rId1"/>
  <headerFooter>
    <oddHeader>&amp;L&amp;"Calibri"&amp;10&amp;K000000Confidential&amp;1#</oddHead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XDG218"/>
  <sheetViews>
    <sheetView showGridLines="0" zoomScale="80" zoomScaleNormal="80" workbookViewId="0"/>
  </sheetViews>
  <sheetFormatPr baseColWidth="10" defaultColWidth="17.21875" defaultRowHeight="15.6" zeroHeight="1"/>
  <cols>
    <col min="1" max="1" width="7.77734375" style="30" customWidth="1"/>
    <col min="2" max="2" width="105.44140625" style="31" customWidth="1"/>
    <col min="3" max="3" width="21.21875" style="114" customWidth="1"/>
    <col min="4" max="4" width="32.21875" style="110" customWidth="1"/>
    <col min="5" max="16334" width="8.44140625" style="30" customWidth="1"/>
    <col min="16335" max="16335" width="19.77734375" style="30" customWidth="1"/>
    <col min="16336" max="16384" width="17.21875" style="30"/>
  </cols>
  <sheetData>
    <row r="1" spans="1:5" s="56" customFormat="1" ht="20.25" customHeight="1">
      <c r="B1" s="23"/>
      <c r="C1" s="24"/>
      <c r="E1" s="58"/>
    </row>
    <row r="2" spans="1:5" s="56" customFormat="1" ht="20.25" customHeight="1">
      <c r="B2" s="23"/>
      <c r="C2" s="24"/>
      <c r="E2" s="58"/>
    </row>
    <row r="3" spans="1:5" ht="20.100000000000001" customHeight="1">
      <c r="C3" s="110"/>
    </row>
    <row r="4" spans="1:5" ht="20.100000000000001" customHeight="1">
      <c r="C4" s="110"/>
      <c r="E4"/>
    </row>
    <row r="5" spans="1:5" s="32" customFormat="1" ht="26.4">
      <c r="B5" s="33" t="s">
        <v>166</v>
      </c>
      <c r="C5" s="37"/>
      <c r="D5" s="111"/>
    </row>
    <row r="6" spans="1:5" s="38" customFormat="1" ht="15" customHeight="1">
      <c r="A6" s="35"/>
      <c r="B6" s="36"/>
      <c r="C6" s="362" t="s">
        <v>668</v>
      </c>
      <c r="D6" s="363"/>
    </row>
    <row r="7" spans="1:5" s="35" customFormat="1" ht="70.95" customHeight="1">
      <c r="A7" s="346"/>
      <c r="B7" s="181" t="s">
        <v>85</v>
      </c>
      <c r="C7" s="40" t="s">
        <v>167</v>
      </c>
      <c r="D7" s="103" t="s">
        <v>168</v>
      </c>
    </row>
    <row r="8" spans="1:5" s="35" customFormat="1" ht="19.8">
      <c r="A8" s="346"/>
      <c r="B8" s="83" t="s">
        <v>169</v>
      </c>
      <c r="C8" s="41"/>
      <c r="D8" s="41"/>
    </row>
    <row r="9" spans="1:5" s="35" customFormat="1" ht="39.6">
      <c r="A9" s="35">
        <v>1</v>
      </c>
      <c r="B9" s="42" t="s">
        <v>170</v>
      </c>
      <c r="C9" s="247">
        <v>891302.88169099996</v>
      </c>
      <c r="D9" s="120" t="s">
        <v>171</v>
      </c>
    </row>
    <row r="10" spans="1:5" s="35" customFormat="1" ht="19.8">
      <c r="A10" s="35">
        <v>2</v>
      </c>
      <c r="B10" s="42" t="s">
        <v>172</v>
      </c>
      <c r="C10" s="247">
        <v>169444.93037799999</v>
      </c>
      <c r="D10" s="105"/>
    </row>
    <row r="11" spans="1:5" s="35" customFormat="1" ht="19.8">
      <c r="A11" s="35">
        <v>3</v>
      </c>
      <c r="B11" s="42" t="s">
        <v>173</v>
      </c>
      <c r="C11" s="247">
        <v>3133644.7456080001</v>
      </c>
      <c r="D11" s="105"/>
    </row>
    <row r="12" spans="1:5" s="35" customFormat="1" ht="39.6">
      <c r="A12" s="35">
        <v>4</v>
      </c>
      <c r="B12" s="42" t="s">
        <v>174</v>
      </c>
      <c r="C12" s="247">
        <v>0</v>
      </c>
      <c r="D12" s="105"/>
    </row>
    <row r="13" spans="1:5" s="35" customFormat="1" ht="39.6">
      <c r="A13" s="35">
        <v>5</v>
      </c>
      <c r="B13" s="42" t="s">
        <v>175</v>
      </c>
      <c r="C13" s="247">
        <v>102097.73478699999</v>
      </c>
      <c r="D13" s="105"/>
    </row>
    <row r="14" spans="1:5" s="35" customFormat="1" ht="19.8">
      <c r="A14" s="35">
        <v>6</v>
      </c>
      <c r="B14" s="104" t="s">
        <v>176</v>
      </c>
      <c r="C14" s="259">
        <v>4296490.2924640002</v>
      </c>
      <c r="D14" s="105"/>
    </row>
    <row r="15" spans="1:5" s="35" customFormat="1" ht="19.8">
      <c r="B15" s="83" t="s">
        <v>177</v>
      </c>
      <c r="C15" s="319"/>
      <c r="D15" s="41"/>
    </row>
    <row r="16" spans="1:5" s="35" customFormat="1" ht="19.8">
      <c r="A16" s="35">
        <v>7</v>
      </c>
      <c r="B16" s="190" t="s">
        <v>178</v>
      </c>
      <c r="C16" s="343"/>
      <c r="D16" s="344"/>
    </row>
    <row r="17" spans="1:5 16334:16335" s="35" customFormat="1" ht="19.8">
      <c r="A17" s="35">
        <v>8</v>
      </c>
      <c r="B17" s="42" t="s">
        <v>179</v>
      </c>
      <c r="C17" s="345">
        <v>0</v>
      </c>
      <c r="D17" s="120" t="s">
        <v>181</v>
      </c>
    </row>
    <row r="18" spans="1:5 16334:16335" s="35" customFormat="1" ht="39.6">
      <c r="A18" s="35">
        <v>9</v>
      </c>
      <c r="B18" s="42" t="s">
        <v>182</v>
      </c>
      <c r="C18" s="247">
        <v>27111.889814400001</v>
      </c>
      <c r="D18" s="120" t="s">
        <v>183</v>
      </c>
    </row>
    <row r="19" spans="1:5 16334:16335" s="35" customFormat="1" ht="39.6">
      <c r="A19" s="35">
        <v>10</v>
      </c>
      <c r="B19" s="42" t="s">
        <v>184</v>
      </c>
      <c r="C19" s="247">
        <v>271.03742160000002</v>
      </c>
      <c r="D19" s="105"/>
    </row>
    <row r="20" spans="1:5 16334:16335" s="35" customFormat="1" ht="19.8">
      <c r="A20" s="35">
        <v>11</v>
      </c>
      <c r="B20" s="42" t="s">
        <v>185</v>
      </c>
      <c r="C20" s="247">
        <v>-6942.8032478999994</v>
      </c>
      <c r="D20" s="105"/>
    </row>
    <row r="21" spans="1:5 16334:16335" s="35" customFormat="1" ht="19.8">
      <c r="A21" s="35">
        <v>12</v>
      </c>
      <c r="B21" s="42" t="s">
        <v>186</v>
      </c>
      <c r="C21" s="345">
        <v>0</v>
      </c>
      <c r="D21" s="105"/>
      <c r="E21" s="333"/>
    </row>
    <row r="22" spans="1:5 16334:16335" s="35" customFormat="1" ht="19.8">
      <c r="A22" s="35">
        <v>13</v>
      </c>
      <c r="B22" s="42" t="s">
        <v>187</v>
      </c>
      <c r="C22" s="345">
        <v>0</v>
      </c>
      <c r="D22" s="105"/>
    </row>
    <row r="23" spans="1:5 16334:16335" s="35" customFormat="1" ht="39.6">
      <c r="A23" s="35">
        <v>14</v>
      </c>
      <c r="B23" s="42" t="s">
        <v>188</v>
      </c>
      <c r="C23" s="247">
        <v>8347.4871236999988</v>
      </c>
      <c r="D23" s="105"/>
    </row>
    <row r="24" spans="1:5 16334:16335" s="35" customFormat="1" ht="19.8">
      <c r="A24" s="35">
        <v>15</v>
      </c>
      <c r="B24" s="42" t="s">
        <v>189</v>
      </c>
      <c r="C24" s="247">
        <v>100.8425184</v>
      </c>
      <c r="D24" s="105"/>
    </row>
    <row r="25" spans="1:5 16334:16335" s="35" customFormat="1" ht="39.6">
      <c r="A25" s="35">
        <v>16</v>
      </c>
      <c r="B25" s="42" t="s">
        <v>190</v>
      </c>
      <c r="C25" s="247">
        <v>0</v>
      </c>
      <c r="D25" s="105"/>
    </row>
    <row r="26" spans="1:5 16334:16335" s="35" customFormat="1" ht="19.8">
      <c r="A26" s="35">
        <v>17</v>
      </c>
      <c r="B26" s="190" t="s">
        <v>191</v>
      </c>
      <c r="C26" s="122"/>
      <c r="D26" s="106"/>
    </row>
    <row r="27" spans="1:5 16334:16335" s="35" customFormat="1" ht="59.4">
      <c r="A27" s="35">
        <v>18</v>
      </c>
      <c r="B27" s="42" t="s">
        <v>192</v>
      </c>
      <c r="C27" s="247">
        <v>0</v>
      </c>
      <c r="D27" s="105"/>
    </row>
    <row r="28" spans="1:5 16334:16335" s="35" customFormat="1" ht="39.6">
      <c r="A28" s="35">
        <v>19</v>
      </c>
      <c r="B28" s="42" t="s">
        <v>193</v>
      </c>
      <c r="C28" s="247">
        <v>0</v>
      </c>
      <c r="D28" s="105"/>
    </row>
    <row r="29" spans="1:5 16334:16335" s="35" customFormat="1" ht="39.6">
      <c r="A29" s="35">
        <v>20</v>
      </c>
      <c r="B29" s="42" t="s">
        <v>194</v>
      </c>
      <c r="C29" s="247">
        <v>0</v>
      </c>
      <c r="D29" s="120" t="s">
        <v>195</v>
      </c>
      <c r="XDF29" s="334"/>
      <c r="XDG29" s="335"/>
    </row>
    <row r="30" spans="1:5 16334:16335" s="35" customFormat="1" ht="39.6">
      <c r="A30" s="35">
        <v>21</v>
      </c>
      <c r="B30" s="42" t="s">
        <v>196</v>
      </c>
      <c r="C30" s="247">
        <v>10200.375463799999</v>
      </c>
      <c r="D30" s="105"/>
      <c r="XDG30" s="335"/>
    </row>
    <row r="31" spans="1:5 16334:16335" s="35" customFormat="1" ht="19.8">
      <c r="A31" s="35">
        <v>22</v>
      </c>
      <c r="B31" s="42" t="s">
        <v>197</v>
      </c>
      <c r="C31" s="247">
        <v>0</v>
      </c>
      <c r="D31" s="105"/>
      <c r="XDG31" s="335"/>
    </row>
    <row r="32" spans="1:5 16334:16335" s="35" customFormat="1" ht="39.6">
      <c r="A32" s="35">
        <v>23</v>
      </c>
      <c r="B32" s="183" t="s">
        <v>198</v>
      </c>
      <c r="C32" s="247">
        <v>0</v>
      </c>
      <c r="D32" s="105"/>
      <c r="E32" s="336"/>
      <c r="XDG32" s="335"/>
    </row>
    <row r="33" spans="1:5 16334:16335" s="35" customFormat="1" ht="19.8">
      <c r="A33" s="35">
        <v>24</v>
      </c>
      <c r="B33" s="183" t="s">
        <v>199</v>
      </c>
      <c r="C33" s="247">
        <v>0</v>
      </c>
      <c r="D33" s="105"/>
      <c r="E33" s="333"/>
      <c r="XDG33" s="335"/>
    </row>
    <row r="34" spans="1:5 16334:16335" s="35" customFormat="1" ht="19.8">
      <c r="A34" s="35">
        <v>25</v>
      </c>
      <c r="B34" s="183" t="s">
        <v>200</v>
      </c>
      <c r="C34" s="247">
        <v>0</v>
      </c>
      <c r="D34" s="105"/>
      <c r="XDG34" s="335"/>
    </row>
    <row r="35" spans="1:5 16334:16335" s="35" customFormat="1" ht="19.8">
      <c r="A35" s="35">
        <v>26</v>
      </c>
      <c r="B35" s="190" t="s">
        <v>201</v>
      </c>
      <c r="C35" s="122"/>
      <c r="D35" s="106"/>
      <c r="E35" s="361"/>
      <c r="XDF35" s="334"/>
      <c r="XDG35" s="335"/>
    </row>
    <row r="36" spans="1:5 16334:16335" s="35" customFormat="1" ht="39.6">
      <c r="A36" s="35">
        <v>27</v>
      </c>
      <c r="B36" s="42" t="s">
        <v>202</v>
      </c>
      <c r="C36" s="119">
        <v>0</v>
      </c>
      <c r="D36" s="105"/>
      <c r="E36" s="361"/>
      <c r="XDG36" s="335"/>
    </row>
    <row r="37" spans="1:5 16334:16335" s="35" customFormat="1" ht="19.8">
      <c r="A37" s="35">
        <v>28</v>
      </c>
      <c r="B37" s="104" t="s">
        <v>203</v>
      </c>
      <c r="C37" s="121">
        <v>39088.829094200002</v>
      </c>
      <c r="D37" s="107"/>
      <c r="E37" s="361"/>
      <c r="XDG37" s="335"/>
    </row>
    <row r="38" spans="1:5 16334:16335" s="35" customFormat="1" ht="19.8">
      <c r="A38" s="35">
        <v>29</v>
      </c>
      <c r="B38" s="104" t="s">
        <v>204</v>
      </c>
      <c r="C38" s="121">
        <v>4226324.7196728</v>
      </c>
      <c r="D38" s="107"/>
      <c r="E38" s="361"/>
      <c r="XDG38" s="335"/>
    </row>
    <row r="39" spans="1:5 16334:16335" s="35" customFormat="1" ht="19.8">
      <c r="B39" s="83" t="s">
        <v>205</v>
      </c>
      <c r="C39" s="319"/>
      <c r="D39" s="41"/>
      <c r="E39" s="337"/>
      <c r="XDG39" s="335"/>
    </row>
    <row r="40" spans="1:5 16334:16335" s="35" customFormat="1" ht="39.6">
      <c r="A40" s="35">
        <v>30</v>
      </c>
      <c r="B40" s="105" t="s">
        <v>206</v>
      </c>
      <c r="C40" s="119">
        <v>656696.15995500004</v>
      </c>
      <c r="D40" s="120" t="s">
        <v>207</v>
      </c>
      <c r="E40" s="337"/>
      <c r="XDF40" s="334"/>
      <c r="XDG40" s="335"/>
    </row>
    <row r="41" spans="1:5 16334:16335" s="35" customFormat="1" ht="19.8">
      <c r="A41" s="35">
        <v>31</v>
      </c>
      <c r="B41" s="184" t="s">
        <v>208</v>
      </c>
      <c r="C41" s="122"/>
      <c r="D41" s="106"/>
      <c r="E41" s="337"/>
      <c r="XDG41" s="335"/>
    </row>
    <row r="42" spans="1:5 16334:16335" s="35" customFormat="1" ht="19.8">
      <c r="A42" s="35">
        <v>32</v>
      </c>
      <c r="B42" s="182" t="s">
        <v>209</v>
      </c>
      <c r="C42" s="119">
        <v>656696.15995500004</v>
      </c>
      <c r="D42" s="105"/>
      <c r="E42" s="337"/>
      <c r="XDG42" s="335"/>
    </row>
    <row r="43" spans="1:5 16334:16335" s="35" customFormat="1" ht="15" customHeight="1">
      <c r="A43" s="35">
        <v>33</v>
      </c>
      <c r="B43" s="106" t="s">
        <v>210</v>
      </c>
      <c r="C43" s="122"/>
      <c r="D43" s="106"/>
      <c r="E43" s="337"/>
      <c r="XDG43" s="335"/>
    </row>
    <row r="44" spans="1:5 16334:16335" s="35" customFormat="1" ht="39.6">
      <c r="A44" s="35">
        <v>34</v>
      </c>
      <c r="B44" s="106" t="s">
        <v>211</v>
      </c>
      <c r="C44" s="122"/>
      <c r="D44" s="106"/>
      <c r="E44" s="337"/>
      <c r="XDF44" s="334"/>
      <c r="XDG44" s="335"/>
    </row>
    <row r="45" spans="1:5 16334:16335" s="35" customFormat="1" ht="19.8">
      <c r="A45" s="35">
        <v>35</v>
      </c>
      <c r="B45" s="117" t="s">
        <v>212</v>
      </c>
      <c r="C45" s="122"/>
      <c r="D45" s="106"/>
      <c r="E45" s="337"/>
      <c r="XDG45" s="335"/>
    </row>
    <row r="46" spans="1:5 16334:16335" s="35" customFormat="1" ht="19.8">
      <c r="A46" s="35">
        <v>36</v>
      </c>
      <c r="B46" s="105" t="s">
        <v>213</v>
      </c>
      <c r="C46" s="119">
        <v>656696.15995500004</v>
      </c>
      <c r="D46" s="105"/>
      <c r="E46" s="338"/>
      <c r="XDG46" s="335"/>
    </row>
    <row r="47" spans="1:5 16334:16335" s="35" customFormat="1" ht="19.8">
      <c r="B47" s="83" t="s">
        <v>214</v>
      </c>
      <c r="C47" s="319"/>
      <c r="D47" s="41"/>
      <c r="XDG47" s="335"/>
    </row>
    <row r="48" spans="1:5 16334:16335" s="35" customFormat="1" ht="19.8">
      <c r="A48" s="35">
        <v>37</v>
      </c>
      <c r="B48" s="126" t="s">
        <v>215</v>
      </c>
      <c r="C48" s="127"/>
      <c r="D48" s="126"/>
    </row>
    <row r="49" spans="1:4" s="35" customFormat="1" ht="19.8">
      <c r="A49" s="35">
        <v>38</v>
      </c>
      <c r="B49" s="126" t="s">
        <v>216</v>
      </c>
      <c r="C49" s="127"/>
      <c r="D49" s="126"/>
    </row>
    <row r="50" spans="1:4" s="35" customFormat="1" ht="59.4">
      <c r="A50" s="35">
        <v>39</v>
      </c>
      <c r="B50" s="105" t="s">
        <v>217</v>
      </c>
      <c r="C50" s="119">
        <v>0</v>
      </c>
      <c r="D50" s="105"/>
    </row>
    <row r="51" spans="1:4" s="35" customFormat="1" ht="39.6">
      <c r="A51" s="35">
        <v>40</v>
      </c>
      <c r="B51" s="105" t="s">
        <v>218</v>
      </c>
      <c r="C51" s="119">
        <v>0</v>
      </c>
      <c r="D51" s="105"/>
    </row>
    <row r="52" spans="1:4" s="35" customFormat="1" ht="19.8">
      <c r="A52" s="35">
        <v>41</v>
      </c>
      <c r="B52" s="106" t="s">
        <v>201</v>
      </c>
      <c r="C52" s="122"/>
      <c r="D52" s="106"/>
    </row>
    <row r="53" spans="1:4" s="35" customFormat="1" ht="39.6">
      <c r="A53" s="35">
        <v>42</v>
      </c>
      <c r="B53" s="105" t="s">
        <v>219</v>
      </c>
      <c r="C53" s="119">
        <v>0</v>
      </c>
      <c r="D53" s="105"/>
    </row>
    <row r="54" spans="1:4" s="35" customFormat="1" ht="19.8">
      <c r="A54" s="35">
        <v>43</v>
      </c>
      <c r="B54" s="107" t="s">
        <v>220</v>
      </c>
      <c r="C54" s="121">
        <v>0</v>
      </c>
      <c r="D54" s="105"/>
    </row>
    <row r="55" spans="1:4" s="35" customFormat="1" ht="19.8">
      <c r="A55" s="35">
        <v>44</v>
      </c>
      <c r="B55" s="107" t="s">
        <v>221</v>
      </c>
      <c r="C55" s="121">
        <v>656696.15995500004</v>
      </c>
      <c r="D55" s="105"/>
    </row>
    <row r="56" spans="1:4" s="35" customFormat="1" ht="19.8">
      <c r="A56" s="35">
        <v>45</v>
      </c>
      <c r="B56" s="107" t="s">
        <v>222</v>
      </c>
      <c r="C56" s="121">
        <v>4883020.8796277996</v>
      </c>
      <c r="D56" s="105"/>
    </row>
    <row r="57" spans="1:4" s="35" customFormat="1" ht="19.8">
      <c r="B57" s="83" t="s">
        <v>223</v>
      </c>
      <c r="C57" s="319"/>
      <c r="D57" s="41"/>
    </row>
    <row r="58" spans="1:4" s="35" customFormat="1" ht="39.6">
      <c r="A58" s="35">
        <v>46</v>
      </c>
      <c r="B58" s="105" t="s">
        <v>224</v>
      </c>
      <c r="C58" s="119">
        <v>1724377.800306</v>
      </c>
      <c r="D58" s="105"/>
    </row>
    <row r="59" spans="1:4" s="35" customFormat="1" ht="19.8">
      <c r="A59" s="35">
        <v>47</v>
      </c>
      <c r="B59" s="105" t="s">
        <v>225</v>
      </c>
      <c r="C59" s="119">
        <v>0</v>
      </c>
      <c r="D59" s="105"/>
    </row>
    <row r="60" spans="1:4" s="35" customFormat="1" ht="39.6">
      <c r="A60" s="35">
        <v>48</v>
      </c>
      <c r="B60" s="105" t="s">
        <v>226</v>
      </c>
      <c r="C60" s="119" t="s">
        <v>180</v>
      </c>
      <c r="D60" s="105"/>
    </row>
    <row r="61" spans="1:4" s="35" customFormat="1" ht="19.8">
      <c r="A61" s="35">
        <v>49</v>
      </c>
      <c r="B61" s="182" t="s">
        <v>212</v>
      </c>
      <c r="C61" s="119" t="s">
        <v>180</v>
      </c>
      <c r="D61" s="105"/>
    </row>
    <row r="62" spans="1:4" s="35" customFormat="1" ht="19.8">
      <c r="A62" s="35">
        <v>50</v>
      </c>
      <c r="B62" s="105" t="s">
        <v>227</v>
      </c>
      <c r="C62" s="119">
        <v>293000</v>
      </c>
      <c r="D62" s="105"/>
    </row>
    <row r="63" spans="1:4" s="35" customFormat="1" ht="19.8">
      <c r="A63" s="35">
        <v>51</v>
      </c>
      <c r="B63" s="107" t="s">
        <v>228</v>
      </c>
      <c r="C63" s="121">
        <v>2017377.800306</v>
      </c>
      <c r="D63" s="105"/>
    </row>
    <row r="64" spans="1:4" s="35" customFormat="1" ht="19.8">
      <c r="B64" s="83" t="s">
        <v>229</v>
      </c>
      <c r="C64" s="319"/>
      <c r="D64" s="41"/>
    </row>
    <row r="65" spans="1:4" s="35" customFormat="1" ht="19.8">
      <c r="A65" s="35">
        <v>52</v>
      </c>
      <c r="B65" s="106" t="s">
        <v>230</v>
      </c>
      <c r="C65" s="122"/>
      <c r="D65" s="106"/>
    </row>
    <row r="66" spans="1:4" s="35" customFormat="1" ht="19.8">
      <c r="A66" s="35">
        <v>53</v>
      </c>
      <c r="B66" s="106" t="s">
        <v>231</v>
      </c>
      <c r="C66" s="122"/>
      <c r="D66" s="106"/>
    </row>
    <row r="67" spans="1:4" s="35" customFormat="1" ht="59.4">
      <c r="A67" s="35">
        <v>54</v>
      </c>
      <c r="B67" s="105" t="s">
        <v>232</v>
      </c>
      <c r="C67" s="121" t="s">
        <v>180</v>
      </c>
      <c r="D67" s="105"/>
    </row>
    <row r="68" spans="1:4" s="35" customFormat="1" ht="59.4">
      <c r="A68" s="185" t="s">
        <v>233</v>
      </c>
      <c r="B68" s="105" t="s">
        <v>234</v>
      </c>
      <c r="C68" s="121" t="s">
        <v>180</v>
      </c>
      <c r="D68" s="105"/>
    </row>
    <row r="69" spans="1:4" s="35" customFormat="1" ht="47.25" customHeight="1">
      <c r="A69" s="35">
        <v>55</v>
      </c>
      <c r="B69" s="105" t="s">
        <v>235</v>
      </c>
      <c r="C69" s="121" t="s">
        <v>180</v>
      </c>
      <c r="D69" s="105"/>
    </row>
    <row r="70" spans="1:4" s="35" customFormat="1" ht="19.8">
      <c r="A70" s="35">
        <v>56</v>
      </c>
      <c r="B70" s="106" t="s">
        <v>201</v>
      </c>
      <c r="C70" s="122"/>
      <c r="D70" s="106"/>
    </row>
    <row r="71" spans="1:4" s="35" customFormat="1" ht="19.8">
      <c r="A71" s="35">
        <v>57</v>
      </c>
      <c r="B71" s="107" t="s">
        <v>236</v>
      </c>
      <c r="C71" s="123">
        <v>0</v>
      </c>
      <c r="D71" s="105"/>
    </row>
    <row r="72" spans="1:4" s="35" customFormat="1" ht="19.8">
      <c r="A72" s="35">
        <v>58</v>
      </c>
      <c r="B72" s="107" t="s">
        <v>237</v>
      </c>
      <c r="C72" s="121">
        <v>2017377.800306</v>
      </c>
      <c r="D72" s="105"/>
    </row>
    <row r="73" spans="1:4" s="35" customFormat="1" ht="19.8">
      <c r="A73" s="35">
        <v>59</v>
      </c>
      <c r="B73" s="107" t="s">
        <v>238</v>
      </c>
      <c r="C73" s="121">
        <v>6900398.6799337994</v>
      </c>
      <c r="D73" s="105"/>
    </row>
    <row r="74" spans="1:4" s="35" customFormat="1" ht="19.8">
      <c r="A74" s="35">
        <v>60</v>
      </c>
      <c r="B74" s="107" t="s">
        <v>239</v>
      </c>
      <c r="C74" s="121">
        <v>39756279.371919997</v>
      </c>
      <c r="D74" s="105"/>
    </row>
    <row r="75" spans="1:4" s="35" customFormat="1" ht="19.8">
      <c r="B75" s="83" t="s">
        <v>240</v>
      </c>
      <c r="C75" s="319"/>
      <c r="D75" s="41"/>
    </row>
    <row r="76" spans="1:4" s="35" customFormat="1" ht="19.8">
      <c r="A76" s="35">
        <v>61</v>
      </c>
      <c r="B76" s="107" t="s">
        <v>241</v>
      </c>
      <c r="C76" s="124">
        <v>0.1063058411511684</v>
      </c>
      <c r="D76" s="105"/>
    </row>
    <row r="77" spans="1:4" s="35" customFormat="1" ht="19.8">
      <c r="A77" s="35">
        <v>62</v>
      </c>
      <c r="B77" s="107" t="s">
        <v>242</v>
      </c>
      <c r="C77" s="124">
        <v>0.12282388988031649</v>
      </c>
      <c r="D77" s="105"/>
    </row>
    <row r="78" spans="1:4" s="35" customFormat="1" ht="19.8">
      <c r="A78" s="35">
        <v>63</v>
      </c>
      <c r="B78" s="107" t="s">
        <v>243</v>
      </c>
      <c r="C78" s="124">
        <v>0.17356751660236033</v>
      </c>
      <c r="D78" s="105"/>
    </row>
    <row r="79" spans="1:4" s="35" customFormat="1" ht="39.6">
      <c r="A79" s="35">
        <v>64</v>
      </c>
      <c r="B79" s="107" t="s">
        <v>244</v>
      </c>
      <c r="C79" s="124">
        <v>3.6250000000000004E-2</v>
      </c>
      <c r="D79" s="105"/>
    </row>
    <row r="80" spans="1:4" s="35" customFormat="1" ht="19.8">
      <c r="A80" s="35">
        <v>65</v>
      </c>
      <c r="B80" s="182" t="s">
        <v>245</v>
      </c>
      <c r="C80" s="125">
        <v>2.375E-2</v>
      </c>
      <c r="D80" s="105"/>
    </row>
    <row r="81" spans="1:4" s="35" customFormat="1" ht="19.8">
      <c r="A81" s="35">
        <v>66</v>
      </c>
      <c r="B81" s="182" t="s">
        <v>246</v>
      </c>
      <c r="C81" s="258">
        <v>5.0000000000000001E-3</v>
      </c>
      <c r="D81" s="105"/>
    </row>
    <row r="82" spans="1:4" s="35" customFormat="1" ht="19.8">
      <c r="A82" s="35">
        <v>67</v>
      </c>
      <c r="B82" s="182" t="s">
        <v>247</v>
      </c>
      <c r="C82" s="125">
        <v>7.4999999999999997E-3</v>
      </c>
      <c r="D82" s="105"/>
    </row>
    <row r="83" spans="1:4" s="35" customFormat="1" ht="39.6">
      <c r="A83" s="35">
        <v>68</v>
      </c>
      <c r="B83" s="107" t="s">
        <v>248</v>
      </c>
      <c r="C83" s="124">
        <v>6.13E-2</v>
      </c>
      <c r="D83" s="105"/>
    </row>
    <row r="84" spans="1:4" s="35" customFormat="1" ht="19.8">
      <c r="B84" s="106" t="s">
        <v>249</v>
      </c>
      <c r="C84" s="122"/>
      <c r="D84" s="106"/>
    </row>
    <row r="85" spans="1:4" s="35" customFormat="1" ht="19.8">
      <c r="A85" s="35">
        <v>69</v>
      </c>
      <c r="B85" s="105" t="s">
        <v>250</v>
      </c>
      <c r="C85" s="125">
        <v>5.2499999999999998E-2</v>
      </c>
      <c r="D85" s="105"/>
    </row>
    <row r="86" spans="1:4" s="35" customFormat="1" ht="19.8">
      <c r="A86" s="35">
        <v>70</v>
      </c>
      <c r="B86" s="105" t="s">
        <v>251</v>
      </c>
      <c r="C86" s="125">
        <v>6.7500000000000004E-2</v>
      </c>
      <c r="D86" s="105"/>
    </row>
    <row r="87" spans="1:4" s="35" customFormat="1" ht="19.8">
      <c r="A87" s="35">
        <v>71</v>
      </c>
      <c r="B87" s="105" t="s">
        <v>252</v>
      </c>
      <c r="C87" s="125">
        <v>8.7499999999999994E-2</v>
      </c>
      <c r="D87" s="105"/>
    </row>
    <row r="88" spans="1:4" s="35" customFormat="1" ht="19.8">
      <c r="B88" s="83" t="s">
        <v>253</v>
      </c>
      <c r="C88" s="319"/>
      <c r="D88" s="41"/>
    </row>
    <row r="89" spans="1:4" s="35" customFormat="1" ht="19.8">
      <c r="A89" s="35">
        <v>72</v>
      </c>
      <c r="B89" s="105" t="s">
        <v>254</v>
      </c>
      <c r="C89" s="121" t="s">
        <v>180</v>
      </c>
      <c r="D89" s="105"/>
    </row>
    <row r="90" spans="1:4" s="35" customFormat="1" ht="19.8">
      <c r="A90" s="35">
        <v>73</v>
      </c>
      <c r="B90" s="105" t="s">
        <v>255</v>
      </c>
      <c r="C90" s="121" t="s">
        <v>180</v>
      </c>
      <c r="D90" s="105"/>
    </row>
    <row r="91" spans="1:4" s="35" customFormat="1" ht="19.8">
      <c r="A91" s="35">
        <v>74</v>
      </c>
      <c r="B91" s="105" t="s">
        <v>256</v>
      </c>
      <c r="C91" s="121" t="s">
        <v>180</v>
      </c>
      <c r="D91" s="105"/>
    </row>
    <row r="92" spans="1:4" s="35" customFormat="1" ht="39.6">
      <c r="A92" s="35">
        <v>75</v>
      </c>
      <c r="B92" s="105" t="s">
        <v>257</v>
      </c>
      <c r="C92" s="121" t="s">
        <v>180</v>
      </c>
      <c r="D92" s="105"/>
    </row>
    <row r="93" spans="1:4" s="35" customFormat="1" ht="19.8">
      <c r="B93" s="83" t="s">
        <v>258</v>
      </c>
      <c r="C93" s="319"/>
      <c r="D93" s="41"/>
    </row>
    <row r="94" spans="1:4" s="35" customFormat="1" ht="39.6">
      <c r="A94" s="35">
        <v>76</v>
      </c>
      <c r="B94" s="105" t="s">
        <v>259</v>
      </c>
      <c r="C94" s="119">
        <v>293000</v>
      </c>
      <c r="D94" s="105"/>
    </row>
    <row r="95" spans="1:4" s="35" customFormat="1" ht="19.8">
      <c r="A95" s="35">
        <v>77</v>
      </c>
      <c r="B95" s="105" t="s">
        <v>260</v>
      </c>
      <c r="C95" s="119">
        <v>368514.80788421002</v>
      </c>
      <c r="D95" s="105"/>
    </row>
    <row r="96" spans="1:4" s="35" customFormat="1" ht="39.6">
      <c r="A96" s="35">
        <v>78</v>
      </c>
      <c r="B96" s="107" t="s">
        <v>261</v>
      </c>
      <c r="C96" s="121" t="s">
        <v>180</v>
      </c>
      <c r="D96" s="105"/>
    </row>
    <row r="97" spans="1:4" s="35" customFormat="1" ht="19.8">
      <c r="A97" s="35">
        <v>79</v>
      </c>
      <c r="B97" s="107" t="s">
        <v>262</v>
      </c>
      <c r="C97" s="121" t="s">
        <v>180</v>
      </c>
      <c r="D97" s="105"/>
    </row>
    <row r="98" spans="1:4" s="35" customFormat="1" ht="39.6">
      <c r="B98" s="83" t="s">
        <v>263</v>
      </c>
      <c r="C98" s="319"/>
      <c r="D98" s="41"/>
    </row>
    <row r="99" spans="1:4" s="35" customFormat="1" ht="19.8">
      <c r="A99" s="35">
        <v>80</v>
      </c>
      <c r="B99" s="108" t="s">
        <v>264</v>
      </c>
      <c r="C99" s="122"/>
      <c r="D99" s="106"/>
    </row>
    <row r="100" spans="1:4" s="35" customFormat="1" ht="19.8">
      <c r="A100" s="35">
        <v>81</v>
      </c>
      <c r="B100" s="108" t="s">
        <v>265</v>
      </c>
      <c r="C100" s="122"/>
      <c r="D100" s="106"/>
    </row>
    <row r="101" spans="1:4" s="35" customFormat="1" ht="19.8">
      <c r="A101" s="35">
        <v>82</v>
      </c>
      <c r="B101" s="108" t="s">
        <v>266</v>
      </c>
      <c r="C101" s="122"/>
      <c r="D101" s="106"/>
    </row>
    <row r="102" spans="1:4" s="35" customFormat="1" ht="19.8">
      <c r="A102" s="35">
        <v>83</v>
      </c>
      <c r="B102" s="108" t="s">
        <v>267</v>
      </c>
      <c r="C102" s="122"/>
      <c r="D102" s="106"/>
    </row>
    <row r="103" spans="1:4" s="35" customFormat="1" ht="19.8">
      <c r="A103" s="35">
        <v>84</v>
      </c>
      <c r="B103" s="109" t="s">
        <v>268</v>
      </c>
      <c r="C103" s="121" t="s">
        <v>180</v>
      </c>
      <c r="D103" s="105"/>
    </row>
    <row r="104" spans="1:4" s="35" customFormat="1" ht="19.8">
      <c r="A104" s="35">
        <v>85</v>
      </c>
      <c r="B104" s="109" t="s">
        <v>269</v>
      </c>
      <c r="C104" s="121" t="s">
        <v>180</v>
      </c>
      <c r="D104" s="105"/>
    </row>
    <row r="105" spans="1:4" s="38" customFormat="1" ht="16.2">
      <c r="A105" s="94"/>
      <c r="B105" s="94"/>
      <c r="C105" s="114"/>
      <c r="D105" s="115"/>
    </row>
    <row r="106" spans="1:4" s="38" customFormat="1" ht="19.8">
      <c r="A106" s="94"/>
      <c r="B106" s="313" t="s">
        <v>681</v>
      </c>
      <c r="C106" s="114"/>
      <c r="D106" s="115"/>
    </row>
    <row r="107" spans="1:4" s="38" customFormat="1" ht="16.2">
      <c r="A107" s="94"/>
      <c r="B107" s="94"/>
      <c r="C107" s="114"/>
      <c r="D107" s="115"/>
    </row>
    <row r="108" spans="1:4" s="38" customFormat="1" ht="16.2">
      <c r="A108" s="94"/>
      <c r="B108" s="94"/>
      <c r="C108" s="114"/>
      <c r="D108" s="115"/>
    </row>
    <row r="109" spans="1:4" s="38" customFormat="1" ht="16.2">
      <c r="A109" s="94"/>
      <c r="B109" s="94"/>
      <c r="C109" s="114"/>
      <c r="D109" s="115"/>
    </row>
    <row r="110" spans="1:4" s="38" customFormat="1" ht="16.2">
      <c r="A110" s="94"/>
      <c r="B110" s="94"/>
      <c r="C110" s="114"/>
      <c r="D110" s="115"/>
    </row>
    <row r="111" spans="1:4" s="38" customFormat="1" ht="16.2">
      <c r="A111" s="94"/>
      <c r="B111" s="94"/>
      <c r="C111" s="114"/>
      <c r="D111" s="115"/>
    </row>
    <row r="112" spans="1:4" s="38" customFormat="1" ht="16.2">
      <c r="A112" s="94"/>
      <c r="B112" s="94"/>
      <c r="C112" s="114"/>
      <c r="D112" s="115"/>
    </row>
    <row r="113" spans="1:5" s="38" customFormat="1" ht="16.2">
      <c r="A113" s="94"/>
      <c r="B113" s="94"/>
      <c r="C113" s="114"/>
      <c r="D113" s="115"/>
    </row>
    <row r="114" spans="1:5" s="38" customFormat="1" ht="16.2">
      <c r="A114" s="94"/>
      <c r="B114" s="94"/>
      <c r="C114" s="114"/>
      <c r="D114" s="115"/>
    </row>
    <row r="115" spans="1:5" s="38" customFormat="1" ht="16.2">
      <c r="A115" s="94"/>
      <c r="B115" s="94"/>
      <c r="C115" s="114"/>
      <c r="D115" s="115"/>
    </row>
    <row r="116" spans="1:5" s="38" customFormat="1" ht="16.2">
      <c r="A116" s="94"/>
      <c r="B116" s="94"/>
      <c r="C116" s="114"/>
      <c r="D116" s="115"/>
    </row>
    <row r="117" spans="1:5" s="38" customFormat="1" ht="15" customHeight="1">
      <c r="A117" s="94"/>
      <c r="C117" s="114"/>
      <c r="D117" s="35"/>
      <c r="E117" s="30"/>
    </row>
    <row r="118" spans="1:5" ht="16.5" hidden="1" customHeight="1">
      <c r="A118" s="94">
        <v>40</v>
      </c>
      <c r="B118" s="96" t="s">
        <v>218</v>
      </c>
      <c r="D118" s="112"/>
    </row>
    <row r="119" spans="1:5" ht="12.75" hidden="1" customHeight="1">
      <c r="A119" s="94">
        <v>41</v>
      </c>
      <c r="B119" s="98" t="s">
        <v>201</v>
      </c>
      <c r="D119" s="113"/>
    </row>
    <row r="120" spans="1:5" ht="12.75" hidden="1" customHeight="1">
      <c r="A120" s="94">
        <v>42</v>
      </c>
      <c r="B120" s="96" t="s">
        <v>219</v>
      </c>
      <c r="D120" s="112"/>
    </row>
    <row r="121" spans="1:5" ht="12.75" hidden="1" customHeight="1">
      <c r="A121" s="94">
        <v>43</v>
      </c>
      <c r="B121" s="97" t="s">
        <v>220</v>
      </c>
      <c r="D121" s="112"/>
    </row>
    <row r="122" spans="1:5" ht="12.75" hidden="1" customHeight="1">
      <c r="A122" s="94">
        <v>44</v>
      </c>
      <c r="B122" s="97" t="s">
        <v>221</v>
      </c>
      <c r="D122" s="112"/>
    </row>
    <row r="123" spans="1:5" ht="12.75" hidden="1" customHeight="1">
      <c r="A123" s="94">
        <v>45</v>
      </c>
      <c r="B123" s="97" t="s">
        <v>222</v>
      </c>
      <c r="D123" s="112"/>
    </row>
    <row r="124" spans="1:5" ht="12.75" hidden="1" customHeight="1">
      <c r="A124" s="94"/>
      <c r="B124" s="95" t="s">
        <v>223</v>
      </c>
      <c r="D124" s="116"/>
    </row>
    <row r="125" spans="1:5" ht="12.75" hidden="1" customHeight="1">
      <c r="A125" s="94">
        <v>46</v>
      </c>
      <c r="B125" s="96" t="s">
        <v>224</v>
      </c>
      <c r="D125" s="112"/>
    </row>
    <row r="126" spans="1:5" ht="12.75" hidden="1" customHeight="1">
      <c r="A126" s="94">
        <v>47</v>
      </c>
      <c r="B126" s="96" t="s">
        <v>225</v>
      </c>
      <c r="D126" s="112"/>
    </row>
    <row r="127" spans="1:5" ht="12.75" hidden="1" customHeight="1">
      <c r="A127" s="94">
        <v>48</v>
      </c>
      <c r="B127" s="96" t="s">
        <v>226</v>
      </c>
      <c r="D127" s="112"/>
    </row>
    <row r="128" spans="1:5" ht="12.75" hidden="1" customHeight="1">
      <c r="A128" s="94">
        <v>49</v>
      </c>
      <c r="B128" s="99" t="s">
        <v>212</v>
      </c>
      <c r="D128" s="112"/>
    </row>
    <row r="129" spans="1:4" ht="12.75" hidden="1" customHeight="1">
      <c r="A129" s="94">
        <v>50</v>
      </c>
      <c r="B129" s="96" t="s">
        <v>227</v>
      </c>
      <c r="D129" s="112"/>
    </row>
    <row r="130" spans="1:4" ht="12.75" hidden="1" customHeight="1">
      <c r="A130" s="94">
        <v>51</v>
      </c>
      <c r="B130" s="97" t="s">
        <v>228</v>
      </c>
      <c r="D130" s="112"/>
    </row>
    <row r="131" spans="1:4" ht="12.75" hidden="1" customHeight="1">
      <c r="A131" s="94"/>
      <c r="B131" s="95" t="s">
        <v>229</v>
      </c>
      <c r="D131" s="116"/>
    </row>
    <row r="132" spans="1:4" ht="12.75" hidden="1" customHeight="1">
      <c r="A132" s="94">
        <v>52</v>
      </c>
      <c r="B132" s="98" t="s">
        <v>230</v>
      </c>
      <c r="D132" s="113"/>
    </row>
    <row r="133" spans="1:4" ht="12.75" hidden="1" customHeight="1">
      <c r="A133" s="94">
        <v>53</v>
      </c>
      <c r="B133" s="98" t="s">
        <v>231</v>
      </c>
      <c r="D133" s="113"/>
    </row>
    <row r="134" spans="1:4" ht="12.75" hidden="1" customHeight="1">
      <c r="A134" s="94">
        <v>54</v>
      </c>
      <c r="B134" s="96" t="s">
        <v>232</v>
      </c>
      <c r="D134" s="112"/>
    </row>
    <row r="135" spans="1:4" ht="12.75" hidden="1" customHeight="1">
      <c r="A135" s="100" t="s">
        <v>233</v>
      </c>
      <c r="B135" s="96" t="s">
        <v>234</v>
      </c>
      <c r="D135" s="112"/>
    </row>
    <row r="136" spans="1:4" ht="12.75" hidden="1" customHeight="1">
      <c r="A136" s="94">
        <v>55</v>
      </c>
      <c r="B136" s="96" t="s">
        <v>235</v>
      </c>
      <c r="D136" s="112"/>
    </row>
    <row r="137" spans="1:4" ht="12.75" hidden="1" customHeight="1">
      <c r="A137" s="94">
        <v>56</v>
      </c>
      <c r="B137" s="98" t="s">
        <v>201</v>
      </c>
      <c r="D137" s="113"/>
    </row>
    <row r="138" spans="1:4" ht="12.75" hidden="1" customHeight="1">
      <c r="A138" s="94">
        <v>57</v>
      </c>
      <c r="B138" s="97" t="s">
        <v>236</v>
      </c>
      <c r="D138" s="112"/>
    </row>
    <row r="139" spans="1:4" ht="12.75" hidden="1" customHeight="1">
      <c r="A139" s="94">
        <v>58</v>
      </c>
      <c r="B139" s="97" t="s">
        <v>237</v>
      </c>
      <c r="D139" s="112"/>
    </row>
    <row r="140" spans="1:4" ht="12.75" hidden="1" customHeight="1">
      <c r="A140" s="94">
        <v>59</v>
      </c>
      <c r="B140" s="97" t="s">
        <v>238</v>
      </c>
      <c r="D140" s="112"/>
    </row>
    <row r="141" spans="1:4" ht="12.75" hidden="1" customHeight="1">
      <c r="A141" s="94">
        <v>60</v>
      </c>
      <c r="B141" s="97" t="s">
        <v>239</v>
      </c>
      <c r="D141" s="112"/>
    </row>
    <row r="142" spans="1:4" ht="12.75" hidden="1" customHeight="1">
      <c r="A142" s="94"/>
      <c r="B142" s="95" t="s">
        <v>240</v>
      </c>
      <c r="D142" s="116"/>
    </row>
    <row r="143" spans="1:4" ht="12.75" hidden="1" customHeight="1">
      <c r="A143" s="94">
        <v>61</v>
      </c>
      <c r="B143" s="97" t="s">
        <v>241</v>
      </c>
      <c r="D143" s="112"/>
    </row>
    <row r="144" spans="1:4" ht="12.75" hidden="1" customHeight="1">
      <c r="A144" s="94">
        <v>62</v>
      </c>
      <c r="B144" s="97" t="s">
        <v>242</v>
      </c>
      <c r="D144" s="112"/>
    </row>
    <row r="145" spans="1:4" ht="12.75" hidden="1" customHeight="1">
      <c r="A145" s="94">
        <v>63</v>
      </c>
      <c r="B145" s="97" t="s">
        <v>243</v>
      </c>
      <c r="D145" s="112"/>
    </row>
    <row r="146" spans="1:4" ht="12.75" hidden="1" customHeight="1">
      <c r="A146" s="94">
        <v>64</v>
      </c>
      <c r="B146" s="97" t="s">
        <v>244</v>
      </c>
      <c r="D146" s="112"/>
    </row>
    <row r="147" spans="1:4" ht="12.75" hidden="1" customHeight="1">
      <c r="A147" s="94">
        <v>65</v>
      </c>
      <c r="B147" s="99" t="s">
        <v>245</v>
      </c>
      <c r="D147" s="112"/>
    </row>
    <row r="148" spans="1:4" ht="12.75" hidden="1" customHeight="1">
      <c r="A148" s="94">
        <v>66</v>
      </c>
      <c r="B148" s="99" t="s">
        <v>246</v>
      </c>
      <c r="D148" s="112"/>
    </row>
    <row r="149" spans="1:4" ht="12.75" hidden="1" customHeight="1">
      <c r="A149" s="94">
        <v>67</v>
      </c>
      <c r="B149" s="99" t="s">
        <v>247</v>
      </c>
      <c r="D149" s="112"/>
    </row>
    <row r="150" spans="1:4" ht="12.75" hidden="1" customHeight="1">
      <c r="A150" s="94">
        <v>68</v>
      </c>
      <c r="B150" s="97" t="s">
        <v>248</v>
      </c>
      <c r="D150" s="112"/>
    </row>
    <row r="151" spans="1:4" ht="12.75" hidden="1" customHeight="1">
      <c r="A151" s="94"/>
      <c r="B151" s="98" t="s">
        <v>249</v>
      </c>
      <c r="D151" s="113"/>
    </row>
    <row r="152" spans="1:4" ht="12.75" hidden="1" customHeight="1">
      <c r="A152" s="94">
        <v>69</v>
      </c>
      <c r="B152" s="96" t="s">
        <v>250</v>
      </c>
      <c r="D152" s="112"/>
    </row>
    <row r="153" spans="1:4" ht="12.75" hidden="1" customHeight="1">
      <c r="A153" s="94">
        <v>70</v>
      </c>
      <c r="B153" s="96" t="s">
        <v>251</v>
      </c>
      <c r="D153" s="112"/>
    </row>
    <row r="154" spans="1:4" ht="12.75" hidden="1" customHeight="1">
      <c r="A154" s="94">
        <v>71</v>
      </c>
      <c r="B154" s="96" t="s">
        <v>252</v>
      </c>
      <c r="D154" s="112"/>
    </row>
    <row r="155" spans="1:4" ht="12.75" hidden="1" customHeight="1">
      <c r="A155" s="94"/>
      <c r="B155" s="95" t="s">
        <v>253</v>
      </c>
      <c r="D155" s="116"/>
    </row>
    <row r="156" spans="1:4" ht="12.75" hidden="1" customHeight="1">
      <c r="A156" s="94">
        <v>72</v>
      </c>
      <c r="B156" s="96" t="s">
        <v>254</v>
      </c>
      <c r="D156" s="112"/>
    </row>
    <row r="157" spans="1:4" ht="12.75" hidden="1" customHeight="1">
      <c r="A157" s="94">
        <v>73</v>
      </c>
      <c r="B157" s="96" t="s">
        <v>255</v>
      </c>
      <c r="D157" s="112"/>
    </row>
    <row r="158" spans="1:4" ht="12.75" hidden="1" customHeight="1">
      <c r="A158" s="94">
        <v>74</v>
      </c>
      <c r="B158" s="96" t="s">
        <v>256</v>
      </c>
      <c r="D158" s="112"/>
    </row>
    <row r="159" spans="1:4" ht="12.75" hidden="1" customHeight="1">
      <c r="A159" s="94">
        <v>75</v>
      </c>
      <c r="B159" s="96" t="s">
        <v>257</v>
      </c>
      <c r="D159" s="112"/>
    </row>
    <row r="160" spans="1:4" ht="12.75" hidden="1" customHeight="1">
      <c r="A160" s="94"/>
      <c r="B160" s="95" t="s">
        <v>258</v>
      </c>
      <c r="D160" s="116"/>
    </row>
    <row r="161" spans="1:4" ht="12.75" hidden="1" customHeight="1">
      <c r="A161" s="94">
        <v>76</v>
      </c>
      <c r="B161" s="96" t="s">
        <v>259</v>
      </c>
      <c r="D161" s="112"/>
    </row>
    <row r="162" spans="1:4" ht="12.75" hidden="1" customHeight="1">
      <c r="A162" s="94">
        <v>77</v>
      </c>
      <c r="B162" s="96" t="s">
        <v>260</v>
      </c>
      <c r="D162" s="112"/>
    </row>
    <row r="163" spans="1:4" ht="12.75" hidden="1" customHeight="1">
      <c r="A163" s="94">
        <v>78</v>
      </c>
      <c r="B163" s="97" t="s">
        <v>261</v>
      </c>
      <c r="D163" s="112"/>
    </row>
    <row r="164" spans="1:4" ht="12.75" hidden="1" customHeight="1">
      <c r="A164" s="94">
        <v>79</v>
      </c>
      <c r="B164" s="97" t="s">
        <v>262</v>
      </c>
      <c r="D164" s="112"/>
    </row>
    <row r="165" spans="1:4" ht="12.75" hidden="1" customHeight="1">
      <c r="A165" s="94"/>
      <c r="B165" s="95" t="s">
        <v>263</v>
      </c>
      <c r="D165" s="116"/>
    </row>
    <row r="166" spans="1:4" ht="12.75" hidden="1" customHeight="1">
      <c r="A166" s="94">
        <v>80</v>
      </c>
      <c r="B166" s="101" t="s">
        <v>264</v>
      </c>
      <c r="D166" s="113"/>
    </row>
    <row r="167" spans="1:4" ht="12.75" hidden="1" customHeight="1">
      <c r="A167" s="94">
        <v>81</v>
      </c>
      <c r="B167" s="101" t="s">
        <v>265</v>
      </c>
      <c r="D167" s="113"/>
    </row>
    <row r="168" spans="1:4" ht="12.75" hidden="1" customHeight="1">
      <c r="A168" s="94">
        <v>82</v>
      </c>
      <c r="B168" s="101" t="s">
        <v>266</v>
      </c>
      <c r="D168" s="113"/>
    </row>
    <row r="169" spans="1:4" ht="12.75" hidden="1" customHeight="1">
      <c r="A169" s="94">
        <v>83</v>
      </c>
      <c r="B169" s="101" t="s">
        <v>267</v>
      </c>
      <c r="D169" s="113"/>
    </row>
    <row r="170" spans="1:4" ht="12.75" hidden="1" customHeight="1">
      <c r="A170" s="94">
        <v>84</v>
      </c>
      <c r="B170" s="102" t="s">
        <v>268</v>
      </c>
      <c r="D170" s="112"/>
    </row>
    <row r="171" spans="1:4" ht="12.75" hidden="1" customHeight="1">
      <c r="A171" s="94">
        <v>85</v>
      </c>
      <c r="B171" s="102" t="s">
        <v>269</v>
      </c>
      <c r="D171" s="112"/>
    </row>
    <row r="172" spans="1:4" ht="12.75" hidden="1" customHeight="1"/>
    <row r="173" spans="1:4" ht="12.75" hidden="1" customHeight="1"/>
    <row r="174" spans="1:4" ht="12.75" hidden="1" customHeight="1"/>
    <row r="175" spans="1:4" ht="12.75" hidden="1" customHeight="1"/>
    <row r="176" spans="1:4"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6.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sheetData>
  <mergeCells count="2">
    <mergeCell ref="E35:E38"/>
    <mergeCell ref="C6:D6"/>
  </mergeCells>
  <pageMargins left="0.7" right="0.7" top="0.75" bottom="0.75" header="0.3" footer="0.3"/>
  <pageSetup scale="22" orientation="landscape" r:id="rId1"/>
  <headerFooter>
    <oddHeader>&amp;L&amp;"Calibri"&amp;10&amp;K000000Confidential&amp;1#</oddHead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XDG196"/>
  <sheetViews>
    <sheetView showGridLines="0" zoomScale="80" zoomScaleNormal="80" workbookViewId="0"/>
  </sheetViews>
  <sheetFormatPr baseColWidth="10" defaultColWidth="17.21875" defaultRowHeight="13.2" zeroHeight="1"/>
  <cols>
    <col min="1" max="1" width="7.77734375" style="30" customWidth="1"/>
    <col min="2" max="2" width="99.21875" style="31" customWidth="1"/>
    <col min="3" max="3" width="27.44140625" style="30" customWidth="1"/>
    <col min="4" max="4" width="33" style="30" customWidth="1"/>
    <col min="5" max="5" width="14.44140625" style="30" customWidth="1"/>
    <col min="6" max="6" width="13.44140625" style="30" customWidth="1"/>
    <col min="7" max="16334" width="8.44140625" style="30" customWidth="1"/>
    <col min="16335" max="16335" width="19.77734375" style="30" customWidth="1"/>
    <col min="16336" max="16384" width="17.21875" style="30"/>
  </cols>
  <sheetData>
    <row r="1" spans="1:5" s="56" customFormat="1" ht="20.25" customHeight="1">
      <c r="B1" s="23"/>
      <c r="C1" s="24"/>
      <c r="E1" s="58"/>
    </row>
    <row r="2" spans="1:5" s="56" customFormat="1" ht="20.25" customHeight="1">
      <c r="B2" s="23"/>
      <c r="C2" s="24"/>
      <c r="E2" s="58"/>
    </row>
    <row r="3" spans="1:5" ht="20.100000000000001" customHeight="1"/>
    <row r="4" spans="1:5" ht="20.100000000000001" customHeight="1"/>
    <row r="5" spans="1:5" s="32" customFormat="1" ht="26.4">
      <c r="B5" s="33" t="s">
        <v>10</v>
      </c>
      <c r="C5" s="34"/>
    </row>
    <row r="6" spans="1:5" s="38" customFormat="1" ht="15" customHeight="1">
      <c r="A6" s="35"/>
      <c r="B6" s="36"/>
      <c r="C6" s="364" t="s">
        <v>668</v>
      </c>
      <c r="D6" s="365"/>
      <c r="E6" s="365"/>
    </row>
    <row r="7" spans="1:5" s="38" customFormat="1" ht="49.5" customHeight="1">
      <c r="A7"/>
      <c r="B7" s="189" t="s">
        <v>85</v>
      </c>
      <c r="C7" s="103" t="s">
        <v>270</v>
      </c>
      <c r="D7" s="191" t="s">
        <v>271</v>
      </c>
      <c r="E7" s="103" t="s">
        <v>272</v>
      </c>
    </row>
    <row r="8" spans="1:5" s="38" customFormat="1" ht="15.75" customHeight="1">
      <c r="A8"/>
      <c r="B8" s="140" t="s">
        <v>273</v>
      </c>
      <c r="C8" s="103" t="s">
        <v>274</v>
      </c>
      <c r="D8" s="191" t="s">
        <v>274</v>
      </c>
      <c r="E8" s="103"/>
    </row>
    <row r="9" spans="1:5" s="38" customFormat="1" ht="19.8">
      <c r="A9" s="35">
        <v>1</v>
      </c>
      <c r="B9" s="42" t="s">
        <v>275</v>
      </c>
      <c r="C9" s="45">
        <v>2038248.5958070001</v>
      </c>
      <c r="D9" s="190"/>
      <c r="E9" s="130"/>
    </row>
    <row r="10" spans="1:5" s="38" customFormat="1" ht="19.8">
      <c r="A10" s="35">
        <v>2</v>
      </c>
      <c r="B10" s="42" t="s">
        <v>276</v>
      </c>
      <c r="C10" s="45">
        <v>693606.00166299997</v>
      </c>
      <c r="D10" s="190"/>
      <c r="E10" s="130"/>
    </row>
    <row r="11" spans="1:5" s="38" customFormat="1" ht="19.8">
      <c r="A11" s="35">
        <v>3</v>
      </c>
      <c r="B11" s="42" t="s">
        <v>277</v>
      </c>
      <c r="C11" s="45">
        <v>11489450.264784001</v>
      </c>
      <c r="D11" s="190"/>
      <c r="E11" s="130"/>
    </row>
    <row r="12" spans="1:5" s="38" customFormat="1" ht="19.8">
      <c r="A12" s="35">
        <v>4</v>
      </c>
      <c r="B12" s="134" t="s">
        <v>278</v>
      </c>
      <c r="C12" s="45">
        <v>11363980.623562999</v>
      </c>
      <c r="D12" s="190"/>
      <c r="E12" s="130"/>
    </row>
    <row r="13" spans="1:5" s="38" customFormat="1" ht="19.8">
      <c r="A13" s="35">
        <v>5</v>
      </c>
      <c r="B13" s="134" t="s">
        <v>279</v>
      </c>
      <c r="C13" s="45">
        <v>125469.641221</v>
      </c>
      <c r="D13" s="190"/>
      <c r="E13" s="130"/>
    </row>
    <row r="14" spans="1:5" s="38" customFormat="1" ht="19.8">
      <c r="A14" s="35">
        <v>6</v>
      </c>
      <c r="B14" s="134" t="s">
        <v>280</v>
      </c>
      <c r="C14" s="45">
        <v>0</v>
      </c>
      <c r="D14" s="190"/>
      <c r="E14" s="130"/>
    </row>
    <row r="15" spans="1:5" s="38" customFormat="1" ht="39.6">
      <c r="A15" s="35">
        <v>7</v>
      </c>
      <c r="B15" s="135" t="s">
        <v>281</v>
      </c>
      <c r="C15" s="45">
        <v>0</v>
      </c>
      <c r="D15" s="190"/>
      <c r="E15" s="130"/>
    </row>
    <row r="16" spans="1:5" s="38" customFormat="1" ht="19.8">
      <c r="A16" s="35">
        <v>8</v>
      </c>
      <c r="B16" s="135" t="s">
        <v>282</v>
      </c>
      <c r="C16" s="45">
        <v>0</v>
      </c>
      <c r="D16" s="190"/>
      <c r="E16" s="130"/>
    </row>
    <row r="17" spans="1:5 16334:16335" s="38" customFormat="1" ht="19.8">
      <c r="A17" s="35">
        <v>9</v>
      </c>
      <c r="B17" s="135" t="s">
        <v>283</v>
      </c>
      <c r="C17" s="45">
        <v>2601442.6326640001</v>
      </c>
      <c r="D17" s="190"/>
      <c r="E17" s="130"/>
    </row>
    <row r="18" spans="1:5 16334:16335" s="38" customFormat="1" ht="19.8">
      <c r="A18" s="35">
        <v>10</v>
      </c>
      <c r="B18" s="134" t="s">
        <v>279</v>
      </c>
      <c r="C18" s="45">
        <v>2562785.1186290001</v>
      </c>
      <c r="D18" s="190"/>
      <c r="E18" s="130"/>
    </row>
    <row r="19" spans="1:5 16334:16335" s="38" customFormat="1" ht="19.8">
      <c r="A19" s="35">
        <v>11</v>
      </c>
      <c r="B19" s="134" t="s">
        <v>280</v>
      </c>
      <c r="C19" s="45">
        <v>38657.514035</v>
      </c>
      <c r="D19" s="190"/>
      <c r="E19" s="130"/>
    </row>
    <row r="20" spans="1:5 16334:16335" s="38" customFormat="1" ht="19.8">
      <c r="A20" s="35">
        <v>12</v>
      </c>
      <c r="B20" s="135" t="s">
        <v>284</v>
      </c>
      <c r="C20" s="45">
        <v>680106.52802199998</v>
      </c>
      <c r="D20" s="190"/>
      <c r="E20" s="130"/>
    </row>
    <row r="21" spans="1:5 16334:16335" s="38" customFormat="1" ht="19.8">
      <c r="A21" s="35">
        <v>13</v>
      </c>
      <c r="B21" s="135" t="s">
        <v>285</v>
      </c>
      <c r="C21" s="45">
        <v>47014369.828189</v>
      </c>
      <c r="D21" s="190"/>
      <c r="E21" s="130"/>
    </row>
    <row r="22" spans="1:5 16334:16335" s="38" customFormat="1" ht="19.8">
      <c r="A22" s="35">
        <v>14</v>
      </c>
      <c r="B22" s="134" t="s">
        <v>286</v>
      </c>
      <c r="C22" s="45">
        <v>67371.580017</v>
      </c>
      <c r="D22" s="190"/>
      <c r="E22" s="130"/>
    </row>
    <row r="23" spans="1:5 16334:16335" s="38" customFormat="1" ht="19.8">
      <c r="A23" s="35">
        <v>15</v>
      </c>
      <c r="B23" s="134" t="s">
        <v>279</v>
      </c>
      <c r="C23" s="45">
        <v>7609555.6828330001</v>
      </c>
      <c r="D23" s="190"/>
      <c r="E23" s="130"/>
    </row>
    <row r="24" spans="1:5 16334:16335" s="38" customFormat="1" ht="19.8">
      <c r="A24" s="35">
        <v>16</v>
      </c>
      <c r="B24" s="134" t="s">
        <v>287</v>
      </c>
      <c r="C24" s="45">
        <v>1952.51577</v>
      </c>
      <c r="D24" s="190"/>
      <c r="E24" s="130"/>
    </row>
    <row r="25" spans="1:5 16334:16335" s="38" customFormat="1" ht="19.8">
      <c r="A25" s="35">
        <v>17</v>
      </c>
      <c r="B25" s="134" t="s">
        <v>288</v>
      </c>
      <c r="C25" s="45">
        <v>16646508.580228999</v>
      </c>
      <c r="D25" s="190"/>
      <c r="E25" s="130"/>
    </row>
    <row r="26" spans="1:5 16334:16335" s="38" customFormat="1" ht="19.8">
      <c r="A26" s="35">
        <v>18</v>
      </c>
      <c r="B26" s="134" t="s">
        <v>289</v>
      </c>
      <c r="C26" s="45">
        <v>17316817.098949999</v>
      </c>
      <c r="D26" s="190"/>
      <c r="E26" s="130"/>
    </row>
    <row r="27" spans="1:5 16334:16335" s="38" customFormat="1" ht="19.8">
      <c r="A27" s="35">
        <v>19</v>
      </c>
      <c r="B27" s="134" t="s">
        <v>290</v>
      </c>
      <c r="C27" s="45">
        <v>5372164.3703899998</v>
      </c>
      <c r="D27" s="190"/>
      <c r="E27" s="130"/>
    </row>
    <row r="28" spans="1:5 16334:16335" s="38" customFormat="1" ht="19.8">
      <c r="A28" s="35">
        <v>20</v>
      </c>
      <c r="B28" s="135" t="s">
        <v>291</v>
      </c>
      <c r="C28" s="45">
        <v>57527.811688000002</v>
      </c>
      <c r="D28" s="190"/>
      <c r="E28" s="130"/>
    </row>
    <row r="29" spans="1:5 16334:16335" s="38" customFormat="1" ht="19.8">
      <c r="A29" s="35">
        <v>21</v>
      </c>
      <c r="B29" s="135" t="s">
        <v>292</v>
      </c>
      <c r="C29" s="45">
        <v>90372.966048000002</v>
      </c>
      <c r="D29" s="190"/>
      <c r="E29" s="130"/>
      <c r="XDF29" s="47"/>
      <c r="XDG29" s="48"/>
    </row>
    <row r="30" spans="1:5 16334:16335" s="38" customFormat="1" ht="19.8">
      <c r="A30" s="35">
        <v>22</v>
      </c>
      <c r="B30" s="134" t="s">
        <v>293</v>
      </c>
      <c r="C30" s="45">
        <v>0</v>
      </c>
      <c r="D30" s="190"/>
      <c r="E30" s="246" t="s">
        <v>294</v>
      </c>
      <c r="XDG30" s="48"/>
    </row>
    <row r="31" spans="1:5 16334:16335" s="38" customFormat="1" ht="19.8">
      <c r="A31" s="35">
        <v>23</v>
      </c>
      <c r="B31" s="134" t="s">
        <v>295</v>
      </c>
      <c r="C31" s="45">
        <v>90372.966048000002</v>
      </c>
      <c r="D31" s="190"/>
      <c r="E31" s="246" t="s">
        <v>296</v>
      </c>
      <c r="XDG31" s="48"/>
    </row>
    <row r="32" spans="1:5 16334:16335" s="38" customFormat="1" ht="19.8">
      <c r="A32" s="35">
        <v>24</v>
      </c>
      <c r="B32" s="134" t="s">
        <v>297</v>
      </c>
      <c r="C32" s="45">
        <v>0</v>
      </c>
      <c r="D32" s="190"/>
      <c r="E32" s="246" t="s">
        <v>298</v>
      </c>
      <c r="XDG32" s="48"/>
    </row>
    <row r="33" spans="1:5 16334:16335" s="38" customFormat="1" ht="19.8">
      <c r="A33" s="35">
        <v>25</v>
      </c>
      <c r="B33" s="135" t="s">
        <v>299</v>
      </c>
      <c r="C33" s="45">
        <v>200395.93923600001</v>
      </c>
      <c r="D33" s="190"/>
      <c r="E33" s="130"/>
      <c r="XDG33" s="48"/>
    </row>
    <row r="34" spans="1:5 16334:16335" s="38" customFormat="1" ht="19.8">
      <c r="A34" s="35">
        <v>26</v>
      </c>
      <c r="B34" s="135" t="s">
        <v>300</v>
      </c>
      <c r="C34" s="45">
        <v>133927.047024</v>
      </c>
      <c r="D34" s="190"/>
      <c r="E34" s="130"/>
      <c r="XDG34" s="48"/>
    </row>
    <row r="35" spans="1:5 16334:16335" s="38" customFormat="1" ht="19.8">
      <c r="A35" s="35">
        <v>27</v>
      </c>
      <c r="B35" s="135" t="s">
        <v>301</v>
      </c>
      <c r="C35" s="45">
        <v>71.950875999999994</v>
      </c>
      <c r="D35" s="190"/>
      <c r="E35" s="130"/>
      <c r="XDF35" s="47"/>
      <c r="XDG35" s="48"/>
    </row>
    <row r="36" spans="1:5 16334:16335" s="38" customFormat="1" ht="19.8">
      <c r="A36" s="35">
        <v>28</v>
      </c>
      <c r="B36" s="135" t="s">
        <v>302</v>
      </c>
      <c r="C36" s="45">
        <v>444565.33975500002</v>
      </c>
      <c r="D36" s="190"/>
      <c r="E36" s="130"/>
      <c r="XDG36" s="48"/>
    </row>
    <row r="37" spans="1:5 16334:16335" s="38" customFormat="1" ht="19.8">
      <c r="A37" s="35">
        <v>29</v>
      </c>
      <c r="B37" s="135" t="s">
        <v>303</v>
      </c>
      <c r="C37" s="45">
        <v>2764128.438881</v>
      </c>
      <c r="D37" s="190"/>
      <c r="E37" s="130"/>
      <c r="XDG37" s="48"/>
    </row>
    <row r="38" spans="1:5 16334:16335" s="38" customFormat="1" ht="19.8">
      <c r="A38" s="35">
        <v>30</v>
      </c>
      <c r="B38" s="135" t="s">
        <v>304</v>
      </c>
      <c r="C38" s="45">
        <v>53805.762143</v>
      </c>
      <c r="D38" s="190"/>
      <c r="E38" s="130"/>
      <c r="XDG38" s="48"/>
    </row>
    <row r="39" spans="1:5 16334:16335" s="38" customFormat="1" ht="19.8">
      <c r="A39" s="35">
        <v>31</v>
      </c>
      <c r="B39" s="136" t="s">
        <v>305</v>
      </c>
      <c r="C39" s="128">
        <v>68262019.106779993</v>
      </c>
      <c r="D39" s="190"/>
      <c r="E39" s="132"/>
      <c r="XDG39" s="48"/>
    </row>
    <row r="40" spans="1:5 16334:16335" s="38" customFormat="1" ht="19.8">
      <c r="A40" s="35"/>
      <c r="B40" s="140" t="s">
        <v>306</v>
      </c>
      <c r="C40" s="129">
        <v>0</v>
      </c>
      <c r="D40" s="137"/>
      <c r="E40" s="129"/>
      <c r="XDF40" s="47"/>
      <c r="XDG40" s="48"/>
    </row>
    <row r="41" spans="1:5 16334:16335" s="38" customFormat="1" ht="19.8">
      <c r="A41" s="35">
        <v>32</v>
      </c>
      <c r="B41" s="135" t="s">
        <v>276</v>
      </c>
      <c r="C41" s="45">
        <v>625813.442117</v>
      </c>
      <c r="D41" s="190"/>
      <c r="E41" s="130"/>
      <c r="XDG41" s="48"/>
    </row>
    <row r="42" spans="1:5 16334:16335" s="38" customFormat="1" ht="19.8">
      <c r="A42" s="35">
        <v>33</v>
      </c>
      <c r="B42" s="135" t="s">
        <v>307</v>
      </c>
      <c r="C42" s="45">
        <v>11329935.754997</v>
      </c>
      <c r="D42" s="190"/>
      <c r="E42" s="131"/>
      <c r="XDG42" s="48"/>
    </row>
    <row r="43" spans="1:5 16334:16335" s="38" customFormat="1" ht="19.8">
      <c r="A43" s="35">
        <v>34</v>
      </c>
      <c r="B43" s="134" t="s">
        <v>278</v>
      </c>
      <c r="C43" s="45">
        <v>11329935.754997</v>
      </c>
      <c r="D43" s="190"/>
      <c r="E43" s="130"/>
      <c r="XDG43" s="48"/>
    </row>
    <row r="44" spans="1:5 16334:16335" s="38" customFormat="1" ht="19.8">
      <c r="A44" s="35">
        <v>35</v>
      </c>
      <c r="B44" s="134" t="s">
        <v>280</v>
      </c>
      <c r="C44" s="45">
        <v>0</v>
      </c>
      <c r="D44" s="190"/>
      <c r="E44" s="130"/>
      <c r="XDF44" s="47"/>
      <c r="XDG44" s="48"/>
    </row>
    <row r="45" spans="1:5 16334:16335" s="38" customFormat="1" ht="19.8">
      <c r="A45" s="35">
        <v>36</v>
      </c>
      <c r="B45" s="135" t="s">
        <v>308</v>
      </c>
      <c r="C45" s="45">
        <v>0</v>
      </c>
      <c r="D45" s="190"/>
      <c r="E45" s="130"/>
      <c r="XDG45" s="48"/>
    </row>
    <row r="46" spans="1:5 16334:16335" s="38" customFormat="1" ht="19.8">
      <c r="A46" s="35">
        <v>37</v>
      </c>
      <c r="B46" s="135" t="s">
        <v>284</v>
      </c>
      <c r="C46" s="45">
        <v>943843.29248499998</v>
      </c>
      <c r="D46" s="190"/>
      <c r="E46" s="130"/>
      <c r="XDG46" s="48"/>
    </row>
    <row r="47" spans="1:5 16334:16335" s="38" customFormat="1" ht="19.8">
      <c r="A47" s="35">
        <v>38</v>
      </c>
      <c r="B47" s="134" t="s">
        <v>309</v>
      </c>
      <c r="C47" s="43">
        <v>0</v>
      </c>
      <c r="D47" s="190"/>
      <c r="E47" s="133"/>
      <c r="XDG47" s="48"/>
    </row>
    <row r="48" spans="1:5 16334:16335" s="38" customFormat="1" ht="19.8">
      <c r="A48" s="35">
        <v>39</v>
      </c>
      <c r="B48" s="135" t="s">
        <v>310</v>
      </c>
      <c r="C48" s="45">
        <v>45470062.115272999</v>
      </c>
      <c r="D48" s="190"/>
      <c r="E48" s="130"/>
      <c r="XDG48" s="48"/>
    </row>
    <row r="49" spans="1:5 16335:16335" s="38" customFormat="1" ht="19.8">
      <c r="A49" s="35">
        <v>40</v>
      </c>
      <c r="B49" s="134" t="s">
        <v>311</v>
      </c>
      <c r="C49" s="45">
        <v>13230749.377420999</v>
      </c>
      <c r="D49" s="190"/>
      <c r="E49" s="130"/>
      <c r="XDG49" s="48"/>
    </row>
    <row r="50" spans="1:5 16335:16335" s="38" customFormat="1" ht="19.8">
      <c r="A50" s="35">
        <v>41</v>
      </c>
      <c r="B50" s="134" t="s">
        <v>312</v>
      </c>
      <c r="C50" s="45">
        <v>16067190.559304001</v>
      </c>
      <c r="D50" s="190"/>
      <c r="E50" s="130"/>
      <c r="XDG50" s="48"/>
    </row>
    <row r="51" spans="1:5 16335:16335" s="38" customFormat="1" ht="19.8">
      <c r="A51" s="35">
        <v>42</v>
      </c>
      <c r="B51" s="134" t="s">
        <v>313</v>
      </c>
      <c r="C51" s="45">
        <v>534937.68696800002</v>
      </c>
      <c r="D51" s="190"/>
      <c r="E51" s="130"/>
      <c r="XDG51" s="48"/>
    </row>
    <row r="52" spans="1:5 16335:16335" s="38" customFormat="1" ht="19.8">
      <c r="A52" s="35">
        <v>43</v>
      </c>
      <c r="B52" s="134" t="s">
        <v>314</v>
      </c>
      <c r="C52" s="45">
        <v>6966385.1437250003</v>
      </c>
      <c r="D52" s="190"/>
      <c r="E52" s="130"/>
      <c r="XDG52" s="48"/>
    </row>
    <row r="53" spans="1:5 16335:16335" s="38" customFormat="1" ht="19.8">
      <c r="A53" s="35">
        <v>44</v>
      </c>
      <c r="B53" s="134" t="s">
        <v>315</v>
      </c>
      <c r="C53" s="45">
        <v>8483557.4301219992</v>
      </c>
      <c r="D53" s="190"/>
      <c r="E53" s="130"/>
      <c r="XDG53" s="48"/>
    </row>
    <row r="54" spans="1:5 16335:16335" s="38" customFormat="1" ht="19.8">
      <c r="A54" s="35">
        <v>45</v>
      </c>
      <c r="B54" s="134" t="s">
        <v>316</v>
      </c>
      <c r="C54" s="45">
        <v>187241.91773300001</v>
      </c>
      <c r="D54" s="190"/>
      <c r="E54" s="130"/>
      <c r="XDG54" s="48"/>
    </row>
    <row r="55" spans="1:5 16335:16335" s="38" customFormat="1" ht="19.8">
      <c r="A55" s="35">
        <v>46</v>
      </c>
      <c r="B55" s="135" t="s">
        <v>317</v>
      </c>
      <c r="C55" s="45">
        <v>86641.061755000002</v>
      </c>
      <c r="D55" s="190"/>
      <c r="E55" s="130"/>
      <c r="XDG55" s="48"/>
    </row>
    <row r="56" spans="1:5 16335:16335" s="38" customFormat="1" ht="19.8">
      <c r="A56" s="35">
        <v>47</v>
      </c>
      <c r="B56" s="135" t="s">
        <v>318</v>
      </c>
      <c r="C56" s="45">
        <v>2519093.8238920001</v>
      </c>
      <c r="D56" s="190"/>
      <c r="E56" s="130"/>
      <c r="XDG56" s="48"/>
    </row>
    <row r="57" spans="1:5 16335:16335" s="38" customFormat="1" ht="19.8">
      <c r="A57" s="35">
        <v>48</v>
      </c>
      <c r="B57" s="135" t="s">
        <v>319</v>
      </c>
      <c r="C57" s="45">
        <v>83837.523369999995</v>
      </c>
      <c r="D57" s="190"/>
      <c r="E57" s="130"/>
      <c r="XDG57" s="48"/>
    </row>
    <row r="58" spans="1:5 16335:16335" s="38" customFormat="1" ht="39.6">
      <c r="A58" s="35">
        <v>49</v>
      </c>
      <c r="B58" s="135" t="s">
        <v>320</v>
      </c>
      <c r="C58" s="45">
        <v>208209.62412600001</v>
      </c>
      <c r="D58" s="190"/>
      <c r="E58" s="131"/>
      <c r="XDG58" s="48"/>
    </row>
    <row r="59" spans="1:5 16335:16335" s="38" customFormat="1" ht="19.8">
      <c r="A59" s="35">
        <v>50</v>
      </c>
      <c r="B59" s="135" t="s">
        <v>321</v>
      </c>
      <c r="C59" s="45">
        <v>340061.56939100003</v>
      </c>
      <c r="D59" s="190"/>
      <c r="E59" s="130"/>
      <c r="XDG59" s="48"/>
    </row>
    <row r="60" spans="1:5 16335:16335" s="38" customFormat="1" ht="19.8">
      <c r="A60" s="35">
        <v>51</v>
      </c>
      <c r="B60" s="135" t="s">
        <v>301</v>
      </c>
      <c r="C60" s="45">
        <v>37090.687489999997</v>
      </c>
      <c r="D60" s="190"/>
      <c r="E60" s="130"/>
      <c r="XDG60" s="48"/>
    </row>
    <row r="61" spans="1:5 16335:16335" s="38" customFormat="1" ht="19.8">
      <c r="A61" s="35">
        <v>52</v>
      </c>
      <c r="B61" s="135" t="s">
        <v>302</v>
      </c>
      <c r="C61" s="45">
        <v>0</v>
      </c>
      <c r="D61" s="190"/>
      <c r="E61" s="130"/>
      <c r="XDG61" s="48"/>
    </row>
    <row r="62" spans="1:5 16335:16335" s="38" customFormat="1" ht="19.8">
      <c r="A62" s="35">
        <v>53</v>
      </c>
      <c r="B62" s="134" t="s">
        <v>322</v>
      </c>
      <c r="C62" s="45">
        <v>0</v>
      </c>
      <c r="D62" s="190"/>
      <c r="E62" s="246" t="s">
        <v>323</v>
      </c>
      <c r="XDG62" s="48"/>
    </row>
    <row r="63" spans="1:5 16335:16335" s="38" customFormat="1" ht="39.6">
      <c r="A63" s="35">
        <v>54</v>
      </c>
      <c r="B63" s="134" t="s">
        <v>324</v>
      </c>
      <c r="C63" s="45">
        <v>0</v>
      </c>
      <c r="D63" s="190"/>
      <c r="E63" s="247" t="s">
        <v>325</v>
      </c>
      <c r="XDG63" s="48"/>
    </row>
    <row r="64" spans="1:5 16335:16335" s="38" customFormat="1" ht="39.6">
      <c r="A64" s="35">
        <v>55</v>
      </c>
      <c r="B64" s="134" t="s">
        <v>326</v>
      </c>
      <c r="C64" s="45">
        <v>0</v>
      </c>
      <c r="D64" s="190"/>
      <c r="E64" s="247" t="s">
        <v>327</v>
      </c>
      <c r="XDG64" s="48"/>
    </row>
    <row r="65" spans="1:5 16335:16335" s="38" customFormat="1" ht="19.8">
      <c r="A65" s="35">
        <v>56</v>
      </c>
      <c r="B65" s="135" t="s">
        <v>328</v>
      </c>
      <c r="C65" s="45">
        <v>2320939.9194200002</v>
      </c>
      <c r="D65" s="190"/>
      <c r="E65" s="130"/>
      <c r="XDG65" s="48"/>
    </row>
    <row r="66" spans="1:5 16335:16335" s="38" customFormat="1" ht="19.8">
      <c r="A66" s="35">
        <v>57</v>
      </c>
      <c r="B66" s="135" t="s">
        <v>329</v>
      </c>
      <c r="C66" s="45">
        <v>0</v>
      </c>
      <c r="D66" s="190"/>
      <c r="E66" s="130"/>
      <c r="XDG66" s="48"/>
    </row>
    <row r="67" spans="1:5 16335:16335" s="38" customFormat="1" ht="19.8">
      <c r="A67" s="35">
        <v>58</v>
      </c>
      <c r="B67" s="136" t="s">
        <v>330</v>
      </c>
      <c r="C67" s="128">
        <v>63965528.814315997</v>
      </c>
      <c r="D67" s="190"/>
      <c r="E67" s="132"/>
      <c r="XDG67" s="48"/>
    </row>
    <row r="68" spans="1:5 16335:16335" s="38" customFormat="1" ht="19.8">
      <c r="A68" s="35"/>
      <c r="B68" s="140" t="s">
        <v>331</v>
      </c>
      <c r="C68" s="129">
        <v>0</v>
      </c>
      <c r="D68" s="137"/>
      <c r="E68" s="129"/>
      <c r="XDG68" s="48"/>
    </row>
    <row r="69" spans="1:5 16335:16335" s="38" customFormat="1" ht="19.8">
      <c r="A69" s="35">
        <v>59</v>
      </c>
      <c r="B69" s="135" t="s">
        <v>2</v>
      </c>
      <c r="C69" s="45">
        <v>891302.88169099996</v>
      </c>
      <c r="D69" s="190"/>
      <c r="E69" s="130"/>
      <c r="XDG69" s="48"/>
    </row>
    <row r="70" spans="1:5 16335:16335" s="38" customFormat="1" ht="19.8">
      <c r="A70" s="35">
        <v>60</v>
      </c>
      <c r="B70" s="134" t="s">
        <v>332</v>
      </c>
      <c r="C70" s="45">
        <v>891302.88169099996</v>
      </c>
      <c r="D70" s="190"/>
      <c r="E70" s="247" t="s">
        <v>333</v>
      </c>
      <c r="XDG70" s="48"/>
    </row>
    <row r="71" spans="1:5 16335:16335" s="38" customFormat="1" ht="19.8">
      <c r="A71" s="35">
        <v>61</v>
      </c>
      <c r="B71" s="138" t="s">
        <v>334</v>
      </c>
      <c r="C71" s="43">
        <v>0</v>
      </c>
      <c r="D71" s="190"/>
      <c r="E71" s="247" t="s">
        <v>207</v>
      </c>
      <c r="XDG71" s="48"/>
    </row>
    <row r="72" spans="1:5 16335:16335" s="38" customFormat="1" ht="19.8">
      <c r="A72" s="35">
        <v>62</v>
      </c>
      <c r="B72" s="135" t="s">
        <v>335</v>
      </c>
      <c r="C72" s="45">
        <v>3232505.4108580002</v>
      </c>
      <c r="D72" s="190"/>
      <c r="E72" s="130"/>
      <c r="XDG72" s="48"/>
    </row>
    <row r="73" spans="1:5 16335:16335" s="38" customFormat="1" ht="19.8">
      <c r="A73" s="35">
        <v>63</v>
      </c>
      <c r="B73" s="135" t="s">
        <v>336</v>
      </c>
      <c r="C73" s="45">
        <v>-98860.665250000005</v>
      </c>
      <c r="D73" s="190"/>
      <c r="E73" s="130"/>
      <c r="XDG73" s="48"/>
    </row>
    <row r="74" spans="1:5 16335:16335" s="38" customFormat="1" ht="19.8">
      <c r="A74" s="35">
        <v>64</v>
      </c>
      <c r="B74" s="134" t="s">
        <v>337</v>
      </c>
      <c r="C74" s="45">
        <v>1353.0043425427198</v>
      </c>
      <c r="D74" s="190"/>
      <c r="E74" s="130"/>
      <c r="XDG74" s="48"/>
    </row>
    <row r="75" spans="1:5 16335:16335" s="38" customFormat="1" ht="19.8">
      <c r="A75" s="35">
        <v>65</v>
      </c>
      <c r="B75" s="134" t="s">
        <v>338</v>
      </c>
      <c r="C75" s="45">
        <v>-100213.66959254272</v>
      </c>
      <c r="D75" s="190"/>
      <c r="E75" s="130"/>
      <c r="XDG75" s="48"/>
    </row>
    <row r="76" spans="1:5 16335:16335" s="38" customFormat="1" ht="19.8">
      <c r="A76" s="35">
        <v>66</v>
      </c>
      <c r="B76" s="135" t="s">
        <v>339</v>
      </c>
      <c r="C76" s="45">
        <v>39678.961388999996</v>
      </c>
      <c r="D76" s="190"/>
      <c r="E76" s="130"/>
      <c r="XDG76" s="48"/>
    </row>
    <row r="77" spans="1:5 16335:16335" s="38" customFormat="1" ht="19.8">
      <c r="A77" s="35">
        <v>67</v>
      </c>
      <c r="B77" s="135" t="s">
        <v>340</v>
      </c>
      <c r="C77" s="45">
        <v>337975.593115</v>
      </c>
      <c r="D77" s="190"/>
      <c r="E77" s="130"/>
      <c r="XDG77" s="48"/>
    </row>
    <row r="78" spans="1:5 16335:16335" s="38" customFormat="1" ht="39.6">
      <c r="A78" s="35">
        <v>68</v>
      </c>
      <c r="B78" s="135" t="s">
        <v>341</v>
      </c>
      <c r="C78" s="45">
        <v>-208209.62412600001</v>
      </c>
      <c r="D78" s="190"/>
      <c r="E78" s="131"/>
      <c r="XDG78" s="48"/>
    </row>
    <row r="79" spans="1:5 16335:16335" s="38" customFormat="1" ht="19.8">
      <c r="A79" s="35">
        <v>69</v>
      </c>
      <c r="B79" s="139" t="s">
        <v>342</v>
      </c>
      <c r="C79" s="45">
        <v>4194392.5576769998</v>
      </c>
      <c r="D79" s="190"/>
      <c r="E79" s="130"/>
      <c r="XDG79" s="48"/>
    </row>
    <row r="80" spans="1:5 16335:16335" s="38" customFormat="1" ht="19.8">
      <c r="A80" s="35">
        <v>70</v>
      </c>
      <c r="B80" s="135" t="s">
        <v>343</v>
      </c>
      <c r="C80" s="45">
        <v>102097.73478699999</v>
      </c>
      <c r="D80" s="190"/>
      <c r="E80" s="130"/>
      <c r="XDG80" s="48"/>
    </row>
    <row r="81" spans="1:5 16335:16335" s="38" customFormat="1" ht="19.8">
      <c r="A81" s="35">
        <v>71</v>
      </c>
      <c r="B81" s="136" t="s">
        <v>344</v>
      </c>
      <c r="C81" s="128">
        <v>4296490.2924640002</v>
      </c>
      <c r="D81" s="190"/>
      <c r="E81" s="132"/>
      <c r="XDG81" s="48"/>
    </row>
    <row r="82" spans="1:5 16335:16335" s="38" customFormat="1" ht="16.350000000000001" customHeight="1">
      <c r="XDG82" s="48"/>
    </row>
    <row r="83" spans="1:5 16335:16335" s="38" customFormat="1" ht="16.350000000000001" customHeight="1">
      <c r="XDG83" s="48"/>
    </row>
    <row r="84" spans="1:5 16335:16335" s="38" customFormat="1" ht="16.350000000000001" customHeight="1">
      <c r="XDG84" s="48"/>
    </row>
    <row r="85" spans="1:5 16335:16335" s="38" customFormat="1" ht="16.350000000000001" customHeight="1">
      <c r="XDG85" s="48"/>
    </row>
    <row r="86" spans="1:5 16335:16335" s="38" customFormat="1" ht="16.350000000000001" customHeight="1">
      <c r="XDG86" s="48"/>
    </row>
    <row r="87" spans="1:5 16335:16335" s="38" customFormat="1" ht="16.350000000000001" customHeight="1">
      <c r="XDG87" s="48"/>
    </row>
    <row r="88" spans="1:5 16335:16335" s="38" customFormat="1" ht="16.350000000000001" customHeight="1">
      <c r="XDG88" s="48"/>
    </row>
    <row r="89" spans="1:5 16335:16335" s="38" customFormat="1" ht="16.350000000000001" customHeight="1">
      <c r="XDG89" s="48"/>
    </row>
    <row r="90" spans="1:5 16335:16335" s="38" customFormat="1" ht="16.350000000000001" customHeight="1">
      <c r="XDG90" s="48"/>
    </row>
    <row r="91" spans="1:5 16335:16335" s="38" customFormat="1" ht="16.350000000000001" customHeight="1">
      <c r="XDG91" s="48"/>
    </row>
    <row r="92" spans="1:5 16335:16335" s="38" customFormat="1" ht="16.350000000000001" customHeight="1">
      <c r="XDG92" s="48"/>
    </row>
    <row r="93" spans="1:5 16335:16335" s="38" customFormat="1" ht="16.350000000000001" customHeight="1">
      <c r="B93" s="56"/>
    </row>
    <row r="94" spans="1:5 16335:16335" s="38" customFormat="1" ht="19.8">
      <c r="B94" s="35"/>
    </row>
    <row r="95" spans="1:5 16335:16335" s="38" customFormat="1" ht="15" customHeight="1">
      <c r="B95" s="57"/>
    </row>
    <row r="96" spans="1:5 16335:16335" ht="16.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6.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sheetData>
  <mergeCells count="1">
    <mergeCell ref="C6:E6"/>
  </mergeCells>
  <pageMargins left="0.7" right="0.7" top="0.75" bottom="0.75" header="0.3" footer="0.3"/>
  <pageSetup orientation="portrait" r:id="rId1"/>
  <headerFooter>
    <oddHeader>&amp;L&amp;"Calibri"&amp;10&amp;K000000Confidential&amp;1#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XDH153"/>
  <sheetViews>
    <sheetView showGridLines="0" zoomScale="80" zoomScaleNormal="80" workbookViewId="0"/>
  </sheetViews>
  <sheetFormatPr baseColWidth="10" defaultColWidth="17.21875" defaultRowHeight="13.2" zeroHeight="1"/>
  <cols>
    <col min="1" max="1" width="7.77734375" style="293" customWidth="1"/>
    <col min="2" max="2" width="99.77734375" style="31" customWidth="1"/>
    <col min="3" max="4" width="19.33203125" style="31" customWidth="1"/>
    <col min="5" max="5" width="19.21875" style="31" customWidth="1"/>
    <col min="6" max="6" width="18.77734375" style="31" customWidth="1"/>
    <col min="7" max="7" width="18.44140625" style="31" customWidth="1"/>
    <col min="8" max="8" width="19.109375" style="31" customWidth="1"/>
    <col min="9" max="9" width="21.77734375" style="31" customWidth="1"/>
    <col min="10" max="10" width="19.88671875" style="31" customWidth="1"/>
    <col min="11" max="11" width="18.33203125" style="31" customWidth="1"/>
    <col min="12" max="12" width="21.77734375" style="31" customWidth="1"/>
    <col min="13" max="13" width="21.21875" style="31" customWidth="1"/>
    <col min="14" max="14" width="18.5546875" style="31" customWidth="1"/>
    <col min="15" max="15" width="20" style="31" customWidth="1"/>
    <col min="16" max="16" width="19.109375" style="31" customWidth="1"/>
    <col min="17" max="17" width="17.6640625" style="31" customWidth="1"/>
    <col min="18" max="18" width="20.21875" style="31" customWidth="1"/>
    <col min="19" max="16335" width="8.44140625" style="31" customWidth="1"/>
    <col min="16336" max="16336" width="19.77734375" style="31" customWidth="1"/>
    <col min="16337" max="16384" width="17.21875" style="31"/>
  </cols>
  <sheetData>
    <row r="1" spans="1:18" s="56" customFormat="1" ht="20.25" customHeight="1">
      <c r="B1" s="291"/>
      <c r="C1" s="291"/>
      <c r="D1" s="292"/>
      <c r="F1" s="58"/>
    </row>
    <row r="2" spans="1:18" s="56" customFormat="1" ht="20.25" customHeight="1">
      <c r="B2" s="291"/>
      <c r="C2" s="291"/>
      <c r="D2" s="292"/>
      <c r="F2" s="58"/>
    </row>
    <row r="3" spans="1:18" ht="20.100000000000001" customHeight="1"/>
    <row r="4" spans="1:18" ht="20.100000000000001" customHeight="1">
      <c r="I4" s="294"/>
    </row>
    <row r="5" spans="1:18" s="298" customFormat="1" ht="52.8">
      <c r="A5" s="295"/>
      <c r="B5" s="296" t="s">
        <v>12</v>
      </c>
      <c r="C5" s="296"/>
      <c r="D5" s="297"/>
    </row>
    <row r="6" spans="1:18" s="298" customFormat="1" ht="26.4">
      <c r="A6" s="295"/>
      <c r="B6" s="296"/>
      <c r="C6" s="296"/>
      <c r="D6" s="297"/>
    </row>
    <row r="7" spans="1:18" s="300" customFormat="1" ht="15" customHeight="1">
      <c r="A7" s="299"/>
      <c r="B7" s="39"/>
      <c r="C7" s="365" t="s">
        <v>668</v>
      </c>
      <c r="D7" s="365"/>
      <c r="E7" s="365"/>
      <c r="F7" s="365"/>
      <c r="G7" s="365"/>
      <c r="H7" s="365"/>
      <c r="I7" s="365"/>
      <c r="J7" s="365"/>
      <c r="K7" s="365"/>
      <c r="L7" s="365"/>
      <c r="M7" s="365"/>
      <c r="N7" s="365"/>
      <c r="O7" s="365"/>
      <c r="P7" s="365"/>
      <c r="Q7" s="365"/>
      <c r="R7" s="365"/>
    </row>
    <row r="8" spans="1:18" s="300" customFormat="1" ht="31.95" customHeight="1">
      <c r="A8" s="301">
        <v>1</v>
      </c>
      <c r="B8" s="141" t="s">
        <v>345</v>
      </c>
      <c r="C8" s="142" t="s">
        <v>346</v>
      </c>
      <c r="D8" s="194" t="s">
        <v>346</v>
      </c>
      <c r="E8" s="194" t="s">
        <v>346</v>
      </c>
      <c r="F8" s="194" t="s">
        <v>346</v>
      </c>
      <c r="G8" s="194" t="s">
        <v>346</v>
      </c>
      <c r="H8" s="194" t="s">
        <v>346</v>
      </c>
      <c r="I8" s="194" t="s">
        <v>346</v>
      </c>
      <c r="J8" s="194" t="s">
        <v>346</v>
      </c>
      <c r="K8" s="194" t="s">
        <v>346</v>
      </c>
      <c r="L8" s="194" t="s">
        <v>346</v>
      </c>
      <c r="M8" s="194" t="s">
        <v>346</v>
      </c>
      <c r="N8" s="194" t="s">
        <v>346</v>
      </c>
      <c r="O8" s="194" t="s">
        <v>346</v>
      </c>
      <c r="P8" s="194" t="s">
        <v>346</v>
      </c>
      <c r="Q8" s="194" t="s">
        <v>346</v>
      </c>
      <c r="R8" s="194" t="s">
        <v>346</v>
      </c>
    </row>
    <row r="9" spans="1:18" s="300" customFormat="1" ht="19.8">
      <c r="A9" s="301">
        <v>2</v>
      </c>
      <c r="B9" s="141" t="s">
        <v>347</v>
      </c>
      <c r="C9" s="142" t="s">
        <v>658</v>
      </c>
      <c r="D9" s="142">
        <v>15353669</v>
      </c>
      <c r="E9" s="142">
        <v>10176024</v>
      </c>
      <c r="F9" s="142" t="s">
        <v>348</v>
      </c>
      <c r="G9" s="142" t="s">
        <v>349</v>
      </c>
      <c r="H9" s="142" t="s">
        <v>350</v>
      </c>
      <c r="I9" s="142" t="s">
        <v>351</v>
      </c>
      <c r="J9" s="142" t="s">
        <v>352</v>
      </c>
      <c r="K9" s="142" t="s">
        <v>353</v>
      </c>
      <c r="L9" s="142" t="s">
        <v>354</v>
      </c>
      <c r="M9" s="142" t="s">
        <v>355</v>
      </c>
      <c r="N9" s="142" t="s">
        <v>356</v>
      </c>
      <c r="O9" s="142" t="s">
        <v>357</v>
      </c>
      <c r="P9" s="142" t="s">
        <v>358</v>
      </c>
      <c r="Q9" s="142" t="s">
        <v>359</v>
      </c>
      <c r="R9" s="142" t="s">
        <v>360</v>
      </c>
    </row>
    <row r="10" spans="1:18" s="300" customFormat="1" ht="30.45" customHeight="1">
      <c r="A10" s="301">
        <v>3</v>
      </c>
      <c r="B10" s="141" t="s">
        <v>361</v>
      </c>
      <c r="C10" s="142" t="s">
        <v>659</v>
      </c>
      <c r="D10" s="142" t="s">
        <v>362</v>
      </c>
      <c r="E10" s="142" t="s">
        <v>362</v>
      </c>
      <c r="F10" s="142" t="s">
        <v>362</v>
      </c>
      <c r="G10" s="142" t="s">
        <v>362</v>
      </c>
      <c r="H10" s="142" t="s">
        <v>362</v>
      </c>
      <c r="I10" s="142" t="s">
        <v>362</v>
      </c>
      <c r="J10" s="142" t="s">
        <v>362</v>
      </c>
      <c r="K10" s="142" t="s">
        <v>362</v>
      </c>
      <c r="L10" s="142" t="s">
        <v>362</v>
      </c>
      <c r="M10" s="142" t="s">
        <v>362</v>
      </c>
      <c r="N10" s="142" t="s">
        <v>362</v>
      </c>
      <c r="O10" s="142" t="s">
        <v>362</v>
      </c>
      <c r="P10" s="142" t="s">
        <v>362</v>
      </c>
      <c r="Q10" s="142" t="s">
        <v>362</v>
      </c>
      <c r="R10" s="142" t="s">
        <v>362</v>
      </c>
    </row>
    <row r="11" spans="1:18" s="300" customFormat="1" ht="59.4">
      <c r="A11" s="144" t="s">
        <v>96</v>
      </c>
      <c r="B11" s="190" t="s">
        <v>363</v>
      </c>
      <c r="C11" s="191" t="s">
        <v>180</v>
      </c>
      <c r="D11" s="190"/>
      <c r="E11" s="190"/>
      <c r="F11" s="190"/>
      <c r="G11" s="190"/>
      <c r="H11" s="190"/>
      <c r="I11" s="190"/>
      <c r="J11" s="190"/>
      <c r="K11" s="190"/>
      <c r="L11" s="190"/>
      <c r="M11" s="190"/>
      <c r="N11" s="190"/>
      <c r="O11" s="190"/>
      <c r="P11" s="190"/>
      <c r="Q11" s="190"/>
      <c r="R11" s="190"/>
    </row>
    <row r="12" spans="1:18" s="300" customFormat="1" ht="19.8">
      <c r="A12" s="301">
        <v>4</v>
      </c>
      <c r="B12" s="141" t="s">
        <v>364</v>
      </c>
      <c r="C12" s="142" t="s">
        <v>660</v>
      </c>
      <c r="D12" s="142" t="s">
        <v>365</v>
      </c>
      <c r="E12" s="142" t="s">
        <v>366</v>
      </c>
      <c r="F12" s="142" t="s">
        <v>366</v>
      </c>
      <c r="G12" s="142" t="s">
        <v>366</v>
      </c>
      <c r="H12" s="142" t="s">
        <v>366</v>
      </c>
      <c r="I12" s="142" t="s">
        <v>366</v>
      </c>
      <c r="J12" s="142" t="s">
        <v>366</v>
      </c>
      <c r="K12" s="142" t="s">
        <v>366</v>
      </c>
      <c r="L12" s="142" t="s">
        <v>366</v>
      </c>
      <c r="M12" s="142" t="s">
        <v>366</v>
      </c>
      <c r="N12" s="142" t="s">
        <v>366</v>
      </c>
      <c r="O12" s="142" t="s">
        <v>366</v>
      </c>
      <c r="P12" s="142" t="s">
        <v>366</v>
      </c>
      <c r="Q12" s="142" t="s">
        <v>366</v>
      </c>
      <c r="R12" s="142" t="s">
        <v>366</v>
      </c>
    </row>
    <row r="13" spans="1:18" s="300" customFormat="1" ht="19.8">
      <c r="A13" s="301">
        <v>5</v>
      </c>
      <c r="B13" s="141" t="s">
        <v>367</v>
      </c>
      <c r="C13" s="142" t="s">
        <v>660</v>
      </c>
      <c r="D13" s="142" t="s">
        <v>365</v>
      </c>
      <c r="E13" s="142" t="s">
        <v>366</v>
      </c>
      <c r="F13" s="142" t="s">
        <v>366</v>
      </c>
      <c r="G13" s="142" t="s">
        <v>366</v>
      </c>
      <c r="H13" s="142" t="s">
        <v>366</v>
      </c>
      <c r="I13" s="142" t="s">
        <v>366</v>
      </c>
      <c r="J13" s="142" t="s">
        <v>366</v>
      </c>
      <c r="K13" s="142" t="s">
        <v>366</v>
      </c>
      <c r="L13" s="142" t="s">
        <v>366</v>
      </c>
      <c r="M13" s="142" t="s">
        <v>366</v>
      </c>
      <c r="N13" s="142" t="s">
        <v>366</v>
      </c>
      <c r="O13" s="142" t="s">
        <v>366</v>
      </c>
      <c r="P13" s="142" t="s">
        <v>366</v>
      </c>
      <c r="Q13" s="142" t="s">
        <v>366</v>
      </c>
      <c r="R13" s="142" t="s">
        <v>366</v>
      </c>
    </row>
    <row r="14" spans="1:18" s="300" customFormat="1" ht="39.6">
      <c r="A14" s="301">
        <v>6</v>
      </c>
      <c r="B14" s="141" t="s">
        <v>368</v>
      </c>
      <c r="C14" s="142" t="s">
        <v>369</v>
      </c>
      <c r="D14" s="142" t="s">
        <v>369</v>
      </c>
      <c r="E14" s="142" t="s">
        <v>369</v>
      </c>
      <c r="F14" s="142" t="s">
        <v>369</v>
      </c>
      <c r="G14" s="142" t="s">
        <v>369</v>
      </c>
      <c r="H14" s="142" t="s">
        <v>369</v>
      </c>
      <c r="I14" s="142" t="s">
        <v>369</v>
      </c>
      <c r="J14" s="142" t="s">
        <v>369</v>
      </c>
      <c r="K14" s="142" t="s">
        <v>369</v>
      </c>
      <c r="L14" s="142" t="s">
        <v>369</v>
      </c>
      <c r="M14" s="142" t="s">
        <v>369</v>
      </c>
      <c r="N14" s="142" t="s">
        <v>369</v>
      </c>
      <c r="O14" s="142" t="s">
        <v>369</v>
      </c>
      <c r="P14" s="142" t="s">
        <v>369</v>
      </c>
      <c r="Q14" s="142" t="s">
        <v>369</v>
      </c>
      <c r="R14" s="142" t="s">
        <v>369</v>
      </c>
    </row>
    <row r="15" spans="1:18" s="300" customFormat="1" ht="59.4">
      <c r="A15" s="301">
        <v>7</v>
      </c>
      <c r="B15" s="141" t="s">
        <v>370</v>
      </c>
      <c r="C15" s="142" t="s">
        <v>661</v>
      </c>
      <c r="D15" s="142" t="s">
        <v>371</v>
      </c>
      <c r="E15" s="142" t="s">
        <v>372</v>
      </c>
      <c r="F15" s="142" t="s">
        <v>372</v>
      </c>
      <c r="G15" s="142" t="s">
        <v>372</v>
      </c>
      <c r="H15" s="142" t="s">
        <v>372</v>
      </c>
      <c r="I15" s="142" t="s">
        <v>372</v>
      </c>
      <c r="J15" s="142" t="s">
        <v>372</v>
      </c>
      <c r="K15" s="142" t="s">
        <v>372</v>
      </c>
      <c r="L15" s="142" t="s">
        <v>372</v>
      </c>
      <c r="M15" s="142" t="s">
        <v>372</v>
      </c>
      <c r="N15" s="142" t="s">
        <v>372</v>
      </c>
      <c r="O15" s="142" t="s">
        <v>372</v>
      </c>
      <c r="P15" s="142" t="s">
        <v>372</v>
      </c>
      <c r="Q15" s="142" t="s">
        <v>372</v>
      </c>
      <c r="R15" s="142" t="s">
        <v>372</v>
      </c>
    </row>
    <row r="16" spans="1:18" s="300" customFormat="1" ht="39.6">
      <c r="A16" s="301">
        <v>8</v>
      </c>
      <c r="B16" s="141" t="s">
        <v>373</v>
      </c>
      <c r="C16" s="302">
        <v>891303</v>
      </c>
      <c r="D16" s="302">
        <v>656696.15995500004</v>
      </c>
      <c r="E16" s="302" t="s">
        <v>180</v>
      </c>
      <c r="F16" s="302">
        <v>115951.587096</v>
      </c>
      <c r="G16" s="302">
        <v>115951.587096</v>
      </c>
      <c r="H16" s="302">
        <v>115951.587096</v>
      </c>
      <c r="I16" s="302">
        <v>115951.587096</v>
      </c>
      <c r="J16" s="302">
        <v>154602.11612799999</v>
      </c>
      <c r="K16" s="302">
        <v>154602.11612799999</v>
      </c>
      <c r="L16" s="302">
        <v>115951.587096</v>
      </c>
      <c r="M16" s="302">
        <v>115951.587096</v>
      </c>
      <c r="N16" s="302">
        <v>80312.214309000003</v>
      </c>
      <c r="O16" s="302">
        <v>193252.64516099999</v>
      </c>
      <c r="P16" s="302">
        <v>102227.158272</v>
      </c>
      <c r="Q16" s="302">
        <v>77301.058063999997</v>
      </c>
      <c r="R16" s="302">
        <v>77301.058063999997</v>
      </c>
    </row>
    <row r="17" spans="1:18 16336:16336" s="300" customFormat="1" ht="19.8">
      <c r="A17" s="301">
        <v>9</v>
      </c>
      <c r="B17" s="141" t="s">
        <v>374</v>
      </c>
      <c r="C17" s="142">
        <v>44.2</v>
      </c>
      <c r="D17" s="302">
        <v>659705.84946000006</v>
      </c>
      <c r="E17" s="302">
        <v>188487.38556</v>
      </c>
      <c r="F17" s="302">
        <v>112715.21256567541</v>
      </c>
      <c r="G17" s="302">
        <v>112715.21256567541</v>
      </c>
      <c r="H17" s="302">
        <v>112715.21256567541</v>
      </c>
      <c r="I17" s="302">
        <v>112715.21256567541</v>
      </c>
      <c r="J17" s="302">
        <v>150286.95008756721</v>
      </c>
      <c r="K17" s="302">
        <v>150286.95008756721</v>
      </c>
      <c r="L17" s="302">
        <v>112715.21256567541</v>
      </c>
      <c r="M17" s="302">
        <v>112715.21256567541</v>
      </c>
      <c r="N17" s="302">
        <v>187858.68760945901</v>
      </c>
      <c r="O17" s="302">
        <v>187858.68760945901</v>
      </c>
      <c r="P17" s="302">
        <v>123986.73382224294</v>
      </c>
      <c r="Q17" s="302">
        <v>75143.475043783605</v>
      </c>
      <c r="R17" s="302">
        <v>75143.475043783605</v>
      </c>
    </row>
    <row r="18" spans="1:18 16336:16336" s="300" customFormat="1" ht="39.6">
      <c r="A18" s="301">
        <v>10</v>
      </c>
      <c r="B18" s="141" t="s">
        <v>375</v>
      </c>
      <c r="C18" s="142" t="s">
        <v>331</v>
      </c>
      <c r="D18" s="142" t="s">
        <v>376</v>
      </c>
      <c r="E18" s="142" t="s">
        <v>376</v>
      </c>
      <c r="F18" s="142" t="s">
        <v>376</v>
      </c>
      <c r="G18" s="142" t="s">
        <v>376</v>
      </c>
      <c r="H18" s="142" t="s">
        <v>376</v>
      </c>
      <c r="I18" s="142" t="s">
        <v>376</v>
      </c>
      <c r="J18" s="142" t="s">
        <v>376</v>
      </c>
      <c r="K18" s="142" t="s">
        <v>376</v>
      </c>
      <c r="L18" s="142" t="s">
        <v>376</v>
      </c>
      <c r="M18" s="142" t="s">
        <v>376</v>
      </c>
      <c r="N18" s="142" t="s">
        <v>376</v>
      </c>
      <c r="O18" s="142" t="s">
        <v>376</v>
      </c>
      <c r="P18" s="142" t="s">
        <v>376</v>
      </c>
      <c r="Q18" s="142" t="s">
        <v>376</v>
      </c>
      <c r="R18" s="142" t="s">
        <v>376</v>
      </c>
    </row>
    <row r="19" spans="1:18 16336:16336" s="300" customFormat="1" ht="19.8">
      <c r="A19" s="301">
        <v>11</v>
      </c>
      <c r="B19" s="141" t="s">
        <v>377</v>
      </c>
      <c r="C19" s="142" t="s">
        <v>180</v>
      </c>
      <c r="D19" s="303">
        <v>44490</v>
      </c>
      <c r="E19" s="303">
        <v>43845</v>
      </c>
      <c r="F19" s="303">
        <v>39570</v>
      </c>
      <c r="G19" s="303">
        <v>39692</v>
      </c>
      <c r="H19" s="303">
        <v>40360</v>
      </c>
      <c r="I19" s="303">
        <v>40360</v>
      </c>
      <c r="J19" s="303">
        <v>40634</v>
      </c>
      <c r="K19" s="303">
        <v>40634</v>
      </c>
      <c r="L19" s="303">
        <v>41883</v>
      </c>
      <c r="M19" s="303">
        <v>41883</v>
      </c>
      <c r="N19" s="303">
        <v>36951</v>
      </c>
      <c r="O19" s="303">
        <v>43891</v>
      </c>
      <c r="P19" s="303">
        <v>44418</v>
      </c>
      <c r="Q19" s="303">
        <v>39388</v>
      </c>
      <c r="R19" s="303">
        <v>39417</v>
      </c>
    </row>
    <row r="20" spans="1:18 16336:16336" s="300" customFormat="1" ht="39.6">
      <c r="A20" s="301">
        <v>12</v>
      </c>
      <c r="B20" s="141" t="s">
        <v>378</v>
      </c>
      <c r="C20" s="142" t="s">
        <v>662</v>
      </c>
      <c r="D20" s="142" t="s">
        <v>379</v>
      </c>
      <c r="E20" s="142" t="s">
        <v>380</v>
      </c>
      <c r="F20" s="142" t="s">
        <v>380</v>
      </c>
      <c r="G20" s="142" t="s">
        <v>380</v>
      </c>
      <c r="H20" s="142" t="s">
        <v>380</v>
      </c>
      <c r="I20" s="142" t="s">
        <v>380</v>
      </c>
      <c r="J20" s="142" t="s">
        <v>380</v>
      </c>
      <c r="K20" s="142" t="s">
        <v>380</v>
      </c>
      <c r="L20" s="142" t="s">
        <v>380</v>
      </c>
      <c r="M20" s="142" t="s">
        <v>380</v>
      </c>
      <c r="N20" s="142" t="s">
        <v>380</v>
      </c>
      <c r="O20" s="142" t="s">
        <v>380</v>
      </c>
      <c r="P20" s="142" t="s">
        <v>380</v>
      </c>
      <c r="Q20" s="142" t="s">
        <v>380</v>
      </c>
      <c r="R20" s="142" t="s">
        <v>380</v>
      </c>
    </row>
    <row r="21" spans="1:18 16336:16336" s="300" customFormat="1" ht="19.8">
      <c r="A21" s="301">
        <v>13</v>
      </c>
      <c r="B21" s="141" t="s">
        <v>381</v>
      </c>
      <c r="C21" s="142" t="s">
        <v>662</v>
      </c>
      <c r="D21" s="142" t="s">
        <v>379</v>
      </c>
      <c r="E21" s="303">
        <v>47504</v>
      </c>
      <c r="F21" s="303">
        <v>48701</v>
      </c>
      <c r="G21" s="303">
        <v>50465</v>
      </c>
      <c r="H21" s="303">
        <v>49491</v>
      </c>
      <c r="I21" s="303">
        <v>51318</v>
      </c>
      <c r="J21" s="303">
        <v>47939</v>
      </c>
      <c r="K21" s="303">
        <v>51592</v>
      </c>
      <c r="L21" s="303">
        <v>49188</v>
      </c>
      <c r="M21" s="303">
        <v>51014</v>
      </c>
      <c r="N21" s="303">
        <v>46266</v>
      </c>
      <c r="O21" s="303">
        <v>49553</v>
      </c>
      <c r="P21" s="303">
        <v>46997</v>
      </c>
      <c r="Q21" s="303">
        <v>48520</v>
      </c>
      <c r="R21" s="303">
        <v>48549</v>
      </c>
    </row>
    <row r="22" spans="1:18 16336:16336" s="300" customFormat="1" ht="19.8">
      <c r="A22" s="301">
        <v>14</v>
      </c>
      <c r="B22" s="141" t="s">
        <v>382</v>
      </c>
      <c r="C22" s="142" t="s">
        <v>384</v>
      </c>
      <c r="D22" s="142" t="s">
        <v>383</v>
      </c>
      <c r="E22" s="142" t="s">
        <v>384</v>
      </c>
      <c r="F22" s="142" t="s">
        <v>384</v>
      </c>
      <c r="G22" s="142" t="s">
        <v>384</v>
      </c>
      <c r="H22" s="142" t="s">
        <v>384</v>
      </c>
      <c r="I22" s="142" t="s">
        <v>384</v>
      </c>
      <c r="J22" s="142" t="s">
        <v>384</v>
      </c>
      <c r="K22" s="142" t="s">
        <v>384</v>
      </c>
      <c r="L22" s="142" t="s">
        <v>384</v>
      </c>
      <c r="M22" s="142" t="s">
        <v>384</v>
      </c>
      <c r="N22" s="142" t="s">
        <v>384</v>
      </c>
      <c r="O22" s="142" t="s">
        <v>384</v>
      </c>
      <c r="P22" s="142" t="s">
        <v>384</v>
      </c>
      <c r="Q22" s="142" t="s">
        <v>384</v>
      </c>
      <c r="R22" s="142" t="s">
        <v>384</v>
      </c>
    </row>
    <row r="23" spans="1:18 16336:16336" s="300" customFormat="1" ht="39.6">
      <c r="A23" s="301">
        <v>15</v>
      </c>
      <c r="B23" s="141" t="s">
        <v>385</v>
      </c>
      <c r="C23" s="142" t="s">
        <v>663</v>
      </c>
      <c r="D23" s="142" t="s">
        <v>386</v>
      </c>
      <c r="E23" s="142" t="s">
        <v>387</v>
      </c>
      <c r="F23" s="142" t="s">
        <v>387</v>
      </c>
      <c r="G23" s="142" t="s">
        <v>387</v>
      </c>
      <c r="H23" s="142" t="s">
        <v>387</v>
      </c>
      <c r="I23" s="142" t="s">
        <v>387</v>
      </c>
      <c r="J23" s="142" t="s">
        <v>387</v>
      </c>
      <c r="K23" s="142" t="s">
        <v>387</v>
      </c>
      <c r="L23" s="142" t="s">
        <v>387</v>
      </c>
      <c r="M23" s="142" t="s">
        <v>387</v>
      </c>
      <c r="N23" s="142" t="s">
        <v>387</v>
      </c>
      <c r="O23" s="142" t="s">
        <v>387</v>
      </c>
      <c r="P23" s="142" t="s">
        <v>387</v>
      </c>
      <c r="Q23" s="142" t="s">
        <v>387</v>
      </c>
      <c r="R23" s="142" t="s">
        <v>387</v>
      </c>
    </row>
    <row r="24" spans="1:18 16336:16336" s="300" customFormat="1" ht="59.4">
      <c r="A24" s="301">
        <v>16</v>
      </c>
      <c r="B24" s="141" t="s">
        <v>388</v>
      </c>
      <c r="C24" s="142" t="s">
        <v>663</v>
      </c>
      <c r="D24" s="142" t="s">
        <v>389</v>
      </c>
      <c r="E24" s="142" t="s">
        <v>387</v>
      </c>
      <c r="F24" s="142" t="s">
        <v>387</v>
      </c>
      <c r="G24" s="142" t="s">
        <v>387</v>
      </c>
      <c r="H24" s="142" t="s">
        <v>387</v>
      </c>
      <c r="I24" s="142" t="s">
        <v>387</v>
      </c>
      <c r="J24" s="142" t="s">
        <v>387</v>
      </c>
      <c r="K24" s="142" t="s">
        <v>387</v>
      </c>
      <c r="L24" s="142" t="s">
        <v>387</v>
      </c>
      <c r="M24" s="142" t="s">
        <v>387</v>
      </c>
      <c r="N24" s="142" t="s">
        <v>387</v>
      </c>
      <c r="O24" s="142" t="s">
        <v>387</v>
      </c>
      <c r="P24" s="142" t="s">
        <v>387</v>
      </c>
      <c r="Q24" s="142" t="s">
        <v>387</v>
      </c>
      <c r="R24" s="142" t="s">
        <v>387</v>
      </c>
    </row>
    <row r="25" spans="1:18 16336:16336" s="300" customFormat="1" ht="19.8">
      <c r="A25" s="144"/>
      <c r="B25" s="193" t="s">
        <v>390</v>
      </c>
      <c r="C25" s="310"/>
      <c r="D25" s="118"/>
      <c r="E25" s="118"/>
      <c r="F25" s="118"/>
      <c r="G25" s="118"/>
      <c r="H25" s="118"/>
      <c r="I25" s="118"/>
      <c r="J25" s="118"/>
      <c r="K25" s="118"/>
      <c r="L25" s="118"/>
      <c r="M25" s="118"/>
      <c r="N25" s="118"/>
      <c r="O25" s="118"/>
      <c r="P25" s="118"/>
      <c r="Q25" s="118"/>
      <c r="R25" s="118"/>
    </row>
    <row r="26" spans="1:18 16336:16336" s="300" customFormat="1" ht="19.8">
      <c r="A26" s="301">
        <v>17</v>
      </c>
      <c r="B26" s="141" t="s">
        <v>391</v>
      </c>
      <c r="C26" s="142" t="s">
        <v>664</v>
      </c>
      <c r="D26" s="142" t="s">
        <v>392</v>
      </c>
      <c r="E26" s="142" t="s">
        <v>392</v>
      </c>
      <c r="F26" s="142" t="s">
        <v>392</v>
      </c>
      <c r="G26" s="142" t="s">
        <v>392</v>
      </c>
      <c r="H26" s="142" t="s">
        <v>392</v>
      </c>
      <c r="I26" s="142" t="s">
        <v>392</v>
      </c>
      <c r="J26" s="142" t="s">
        <v>392</v>
      </c>
      <c r="K26" s="142" t="s">
        <v>392</v>
      </c>
      <c r="L26" s="142" t="s">
        <v>392</v>
      </c>
      <c r="M26" s="142" t="s">
        <v>392</v>
      </c>
      <c r="N26" s="142" t="s">
        <v>392</v>
      </c>
      <c r="O26" s="142" t="s">
        <v>392</v>
      </c>
      <c r="P26" s="142" t="s">
        <v>392</v>
      </c>
      <c r="Q26" s="142" t="s">
        <v>392</v>
      </c>
      <c r="R26" s="142" t="s">
        <v>392</v>
      </c>
    </row>
    <row r="27" spans="1:18 16336:16336" s="300" customFormat="1" ht="19.8">
      <c r="A27" s="301">
        <v>18</v>
      </c>
      <c r="B27" s="141" t="s">
        <v>393</v>
      </c>
      <c r="C27" s="142" t="s">
        <v>663</v>
      </c>
      <c r="D27" s="304">
        <v>4.6249999999999999E-2</v>
      </c>
      <c r="E27" s="304">
        <v>3.7919999999999995E-2</v>
      </c>
      <c r="F27" s="304">
        <v>4.6581999999999998E-2</v>
      </c>
      <c r="G27" s="304">
        <v>4.1713699999999999E-2</v>
      </c>
      <c r="H27" s="304">
        <v>3.925766666666667E-2</v>
      </c>
      <c r="I27" s="304">
        <v>3.7766333333333332E-2</v>
      </c>
      <c r="J27" s="304">
        <v>3.7740000000000003E-2</v>
      </c>
      <c r="K27" s="304">
        <v>3.85E-2</v>
      </c>
      <c r="L27" s="304">
        <v>0.03</v>
      </c>
      <c r="M27" s="304">
        <v>3.1E-2</v>
      </c>
      <c r="N27" s="304">
        <v>4.4109992000000001E-2</v>
      </c>
      <c r="O27" s="304">
        <v>9.4999999999999998E-3</v>
      </c>
      <c r="P27" s="304">
        <v>3.5152121212121211E-2</v>
      </c>
      <c r="Q27" s="304">
        <v>4.0156999999999991E-2</v>
      </c>
      <c r="R27" s="304">
        <v>4.0999999999999995E-2</v>
      </c>
    </row>
    <row r="28" spans="1:18 16336:16336" s="300" customFormat="1" ht="19.8">
      <c r="A28" s="301">
        <v>19</v>
      </c>
      <c r="B28" s="141" t="s">
        <v>394</v>
      </c>
      <c r="C28" s="142" t="s">
        <v>383</v>
      </c>
      <c r="D28" s="142" t="s">
        <v>383</v>
      </c>
      <c r="E28" s="142" t="s">
        <v>384</v>
      </c>
      <c r="F28" s="142" t="s">
        <v>384</v>
      </c>
      <c r="G28" s="142" t="s">
        <v>384</v>
      </c>
      <c r="H28" s="142" t="s">
        <v>384</v>
      </c>
      <c r="I28" s="142" t="s">
        <v>384</v>
      </c>
      <c r="J28" s="142" t="s">
        <v>384</v>
      </c>
      <c r="K28" s="142" t="s">
        <v>384</v>
      </c>
      <c r="L28" s="142" t="s">
        <v>384</v>
      </c>
      <c r="M28" s="142" t="s">
        <v>384</v>
      </c>
      <c r="N28" s="142" t="s">
        <v>384</v>
      </c>
      <c r="O28" s="142" t="s">
        <v>384</v>
      </c>
      <c r="P28" s="142" t="s">
        <v>384</v>
      </c>
      <c r="Q28" s="142" t="s">
        <v>384</v>
      </c>
      <c r="R28" s="142" t="s">
        <v>384</v>
      </c>
    </row>
    <row r="29" spans="1:18 16336:16336" s="300" customFormat="1" ht="39.6">
      <c r="A29" s="301">
        <v>20</v>
      </c>
      <c r="B29" s="141" t="s">
        <v>395</v>
      </c>
      <c r="C29" s="142" t="s">
        <v>396</v>
      </c>
      <c r="D29" s="142" t="s">
        <v>396</v>
      </c>
      <c r="E29" s="142" t="s">
        <v>397</v>
      </c>
      <c r="F29" s="142" t="s">
        <v>397</v>
      </c>
      <c r="G29" s="142" t="s">
        <v>397</v>
      </c>
      <c r="H29" s="142" t="s">
        <v>397</v>
      </c>
      <c r="I29" s="142" t="s">
        <v>397</v>
      </c>
      <c r="J29" s="142" t="s">
        <v>397</v>
      </c>
      <c r="K29" s="142" t="s">
        <v>397</v>
      </c>
      <c r="L29" s="142" t="s">
        <v>397</v>
      </c>
      <c r="M29" s="142" t="s">
        <v>397</v>
      </c>
      <c r="N29" s="142" t="s">
        <v>397</v>
      </c>
      <c r="O29" s="142" t="s">
        <v>397</v>
      </c>
      <c r="P29" s="142" t="s">
        <v>397</v>
      </c>
      <c r="Q29" s="142" t="s">
        <v>397</v>
      </c>
      <c r="R29" s="142" t="s">
        <v>397</v>
      </c>
    </row>
    <row r="30" spans="1:18 16336:16336" s="300" customFormat="1" ht="19.8">
      <c r="A30" s="144">
        <v>21</v>
      </c>
      <c r="B30" s="190" t="s">
        <v>398</v>
      </c>
      <c r="C30" s="191" t="s">
        <v>180</v>
      </c>
      <c r="D30" s="190"/>
      <c r="E30" s="190"/>
      <c r="F30" s="190"/>
      <c r="G30" s="190"/>
      <c r="H30" s="190"/>
      <c r="I30" s="190"/>
      <c r="J30" s="190"/>
      <c r="K30" s="190"/>
      <c r="L30" s="190"/>
      <c r="M30" s="190"/>
      <c r="N30" s="190"/>
      <c r="O30" s="190"/>
      <c r="P30" s="190"/>
      <c r="Q30" s="190"/>
      <c r="R30" s="190"/>
    </row>
    <row r="31" spans="1:18 16336:16336" s="300" customFormat="1" ht="19.8">
      <c r="A31" s="301">
        <v>22</v>
      </c>
      <c r="B31" s="141" t="s">
        <v>399</v>
      </c>
      <c r="C31" s="142" t="s">
        <v>400</v>
      </c>
      <c r="D31" s="142" t="s">
        <v>400</v>
      </c>
      <c r="E31" s="142" t="s">
        <v>400</v>
      </c>
      <c r="F31" s="142" t="s">
        <v>400</v>
      </c>
      <c r="G31" s="142" t="s">
        <v>400</v>
      </c>
      <c r="H31" s="142" t="s">
        <v>400</v>
      </c>
      <c r="I31" s="142" t="s">
        <v>400</v>
      </c>
      <c r="J31" s="142" t="s">
        <v>400</v>
      </c>
      <c r="K31" s="142" t="s">
        <v>400</v>
      </c>
      <c r="L31" s="142" t="s">
        <v>400</v>
      </c>
      <c r="M31" s="142" t="s">
        <v>400</v>
      </c>
      <c r="N31" s="142" t="s">
        <v>400</v>
      </c>
      <c r="O31" s="142" t="s">
        <v>400</v>
      </c>
      <c r="P31" s="142" t="s">
        <v>400</v>
      </c>
      <c r="Q31" s="142" t="s">
        <v>400</v>
      </c>
      <c r="R31" s="142" t="s">
        <v>400</v>
      </c>
      <c r="XDH31" s="305"/>
    </row>
    <row r="32" spans="1:18 16336:16336" s="300" customFormat="1" ht="19.8">
      <c r="A32" s="301">
        <v>23</v>
      </c>
      <c r="B32" s="141" t="s">
        <v>401</v>
      </c>
      <c r="C32" s="142" t="s">
        <v>402</v>
      </c>
      <c r="D32" s="142" t="s">
        <v>402</v>
      </c>
      <c r="E32" s="142" t="s">
        <v>402</v>
      </c>
      <c r="F32" s="142" t="s">
        <v>402</v>
      </c>
      <c r="G32" s="142" t="s">
        <v>402</v>
      </c>
      <c r="H32" s="142" t="s">
        <v>402</v>
      </c>
      <c r="I32" s="142" t="s">
        <v>402</v>
      </c>
      <c r="J32" s="142" t="s">
        <v>402</v>
      </c>
      <c r="K32" s="142" t="s">
        <v>402</v>
      </c>
      <c r="L32" s="142" t="s">
        <v>402</v>
      </c>
      <c r="M32" s="142" t="s">
        <v>402</v>
      </c>
      <c r="N32" s="142" t="s">
        <v>402</v>
      </c>
      <c r="O32" s="142" t="s">
        <v>402</v>
      </c>
      <c r="P32" s="142" t="s">
        <v>402</v>
      </c>
      <c r="Q32" s="142" t="s">
        <v>402</v>
      </c>
      <c r="R32" s="142" t="s">
        <v>402</v>
      </c>
      <c r="XDH32" s="305"/>
    </row>
    <row r="33" spans="1:18 16336:16336" s="300" customFormat="1" ht="19.8">
      <c r="A33" s="301">
        <v>24</v>
      </c>
      <c r="B33" s="160" t="s">
        <v>403</v>
      </c>
      <c r="C33" s="142" t="s">
        <v>663</v>
      </c>
      <c r="D33" s="142" t="s">
        <v>180</v>
      </c>
      <c r="E33" s="142" t="s">
        <v>180</v>
      </c>
      <c r="F33" s="142" t="s">
        <v>180</v>
      </c>
      <c r="G33" s="142" t="s">
        <v>180</v>
      </c>
      <c r="H33" s="142" t="s">
        <v>180</v>
      </c>
      <c r="I33" s="142" t="s">
        <v>180</v>
      </c>
      <c r="J33" s="142" t="s">
        <v>180</v>
      </c>
      <c r="K33" s="142" t="s">
        <v>180</v>
      </c>
      <c r="L33" s="142" t="s">
        <v>180</v>
      </c>
      <c r="M33" s="142" t="s">
        <v>180</v>
      </c>
      <c r="N33" s="142" t="s">
        <v>180</v>
      </c>
      <c r="O33" s="142" t="s">
        <v>180</v>
      </c>
      <c r="P33" s="142" t="s">
        <v>180</v>
      </c>
      <c r="Q33" s="142" t="s">
        <v>180</v>
      </c>
      <c r="R33" s="142" t="s">
        <v>180</v>
      </c>
      <c r="XDH33" s="305"/>
    </row>
    <row r="34" spans="1:18 16336:16336" s="300" customFormat="1" ht="19.8">
      <c r="A34" s="301">
        <v>25</v>
      </c>
      <c r="B34" s="160" t="s">
        <v>404</v>
      </c>
      <c r="C34" s="142" t="s">
        <v>663</v>
      </c>
      <c r="D34" s="142" t="s">
        <v>180</v>
      </c>
      <c r="E34" s="142" t="s">
        <v>180</v>
      </c>
      <c r="F34" s="142" t="s">
        <v>180</v>
      </c>
      <c r="G34" s="142" t="s">
        <v>180</v>
      </c>
      <c r="H34" s="142" t="s">
        <v>180</v>
      </c>
      <c r="I34" s="142" t="s">
        <v>180</v>
      </c>
      <c r="J34" s="142" t="s">
        <v>180</v>
      </c>
      <c r="K34" s="142" t="s">
        <v>180</v>
      </c>
      <c r="L34" s="142" t="s">
        <v>180</v>
      </c>
      <c r="M34" s="142" t="s">
        <v>180</v>
      </c>
      <c r="N34" s="142" t="s">
        <v>180</v>
      </c>
      <c r="O34" s="142" t="s">
        <v>180</v>
      </c>
      <c r="P34" s="142" t="s">
        <v>180</v>
      </c>
      <c r="Q34" s="142" t="s">
        <v>180</v>
      </c>
      <c r="R34" s="142" t="s">
        <v>180</v>
      </c>
      <c r="XDH34" s="305"/>
    </row>
    <row r="35" spans="1:18 16336:16336" s="300" customFormat="1" ht="19.8">
      <c r="A35" s="301">
        <v>26</v>
      </c>
      <c r="B35" s="160" t="s">
        <v>405</v>
      </c>
      <c r="C35" s="142" t="s">
        <v>663</v>
      </c>
      <c r="D35" s="142" t="s">
        <v>180</v>
      </c>
      <c r="E35" s="142" t="s">
        <v>180</v>
      </c>
      <c r="F35" s="142" t="s">
        <v>180</v>
      </c>
      <c r="G35" s="142" t="s">
        <v>180</v>
      </c>
      <c r="H35" s="142" t="s">
        <v>180</v>
      </c>
      <c r="I35" s="142" t="s">
        <v>180</v>
      </c>
      <c r="J35" s="142" t="s">
        <v>180</v>
      </c>
      <c r="K35" s="142" t="s">
        <v>180</v>
      </c>
      <c r="L35" s="142" t="s">
        <v>180</v>
      </c>
      <c r="M35" s="142" t="s">
        <v>180</v>
      </c>
      <c r="N35" s="142" t="s">
        <v>180</v>
      </c>
      <c r="O35" s="142" t="s">
        <v>180</v>
      </c>
      <c r="P35" s="142" t="s">
        <v>180</v>
      </c>
      <c r="Q35" s="142" t="s">
        <v>180</v>
      </c>
      <c r="R35" s="142" t="s">
        <v>180</v>
      </c>
      <c r="XDH35" s="305"/>
    </row>
    <row r="36" spans="1:18 16336:16336" s="300" customFormat="1" ht="19.8">
      <c r="A36" s="144">
        <v>27</v>
      </c>
      <c r="B36" s="190" t="s">
        <v>406</v>
      </c>
      <c r="C36" s="191" t="s">
        <v>180</v>
      </c>
      <c r="D36" s="190"/>
      <c r="E36" s="190"/>
      <c r="F36" s="190"/>
      <c r="G36" s="190"/>
      <c r="H36" s="190"/>
      <c r="I36" s="190"/>
      <c r="J36" s="190"/>
      <c r="K36" s="190"/>
      <c r="L36" s="190"/>
      <c r="M36" s="190"/>
      <c r="N36" s="190"/>
      <c r="O36" s="190"/>
      <c r="P36" s="190"/>
      <c r="Q36" s="190"/>
      <c r="R36" s="190"/>
    </row>
    <row r="37" spans="1:18 16336:16336" s="300" customFormat="1" ht="19.8">
      <c r="A37" s="301">
        <v>28</v>
      </c>
      <c r="B37" s="160" t="s">
        <v>407</v>
      </c>
      <c r="C37" s="142" t="s">
        <v>663</v>
      </c>
      <c r="D37" s="142" t="s">
        <v>180</v>
      </c>
      <c r="E37" s="142" t="s">
        <v>180</v>
      </c>
      <c r="F37" s="142" t="s">
        <v>180</v>
      </c>
      <c r="G37" s="142" t="s">
        <v>180</v>
      </c>
      <c r="H37" s="142" t="s">
        <v>180</v>
      </c>
      <c r="I37" s="142" t="s">
        <v>180</v>
      </c>
      <c r="J37" s="142" t="s">
        <v>180</v>
      </c>
      <c r="K37" s="142" t="s">
        <v>180</v>
      </c>
      <c r="L37" s="142" t="s">
        <v>180</v>
      </c>
      <c r="M37" s="142" t="s">
        <v>180</v>
      </c>
      <c r="N37" s="142" t="s">
        <v>180</v>
      </c>
      <c r="O37" s="142" t="s">
        <v>180</v>
      </c>
      <c r="P37" s="142" t="s">
        <v>180</v>
      </c>
      <c r="Q37" s="142" t="s">
        <v>180</v>
      </c>
      <c r="R37" s="142" t="s">
        <v>180</v>
      </c>
      <c r="XDH37" s="305"/>
    </row>
    <row r="38" spans="1:18 16336:16336" s="300" customFormat="1" ht="19.8">
      <c r="A38" s="301">
        <v>29</v>
      </c>
      <c r="B38" s="160" t="s">
        <v>408</v>
      </c>
      <c r="C38" s="142" t="s">
        <v>663</v>
      </c>
      <c r="D38" s="142" t="s">
        <v>180</v>
      </c>
      <c r="E38" s="142" t="s">
        <v>180</v>
      </c>
      <c r="F38" s="142" t="s">
        <v>180</v>
      </c>
      <c r="G38" s="142" t="s">
        <v>180</v>
      </c>
      <c r="H38" s="142" t="s">
        <v>180</v>
      </c>
      <c r="I38" s="142" t="s">
        <v>180</v>
      </c>
      <c r="J38" s="142" t="s">
        <v>180</v>
      </c>
      <c r="K38" s="142" t="s">
        <v>180</v>
      </c>
      <c r="L38" s="142" t="s">
        <v>180</v>
      </c>
      <c r="M38" s="142" t="s">
        <v>180</v>
      </c>
      <c r="N38" s="142" t="s">
        <v>180</v>
      </c>
      <c r="O38" s="142" t="s">
        <v>180</v>
      </c>
      <c r="P38" s="142" t="s">
        <v>180</v>
      </c>
      <c r="Q38" s="142" t="s">
        <v>180</v>
      </c>
      <c r="R38" s="142" t="s">
        <v>180</v>
      </c>
      <c r="XDH38" s="305"/>
    </row>
    <row r="39" spans="1:18 16336:16336" s="300" customFormat="1" ht="19.8">
      <c r="A39" s="301">
        <v>30</v>
      </c>
      <c r="B39" s="141" t="s">
        <v>409</v>
      </c>
      <c r="C39" s="142" t="s">
        <v>663</v>
      </c>
      <c r="D39" s="142" t="s">
        <v>383</v>
      </c>
      <c r="E39" s="142"/>
      <c r="F39" s="142"/>
      <c r="G39" s="142"/>
      <c r="H39" s="142"/>
      <c r="I39" s="142"/>
      <c r="J39" s="142"/>
      <c r="K39" s="142"/>
      <c r="L39" s="142"/>
      <c r="M39" s="142"/>
      <c r="N39" s="142"/>
      <c r="O39" s="142"/>
      <c r="P39" s="142"/>
      <c r="Q39" s="142"/>
      <c r="R39" s="142"/>
      <c r="XDH39" s="305"/>
    </row>
    <row r="40" spans="1:18 16336:16336" s="300" customFormat="1" ht="79.2">
      <c r="A40" s="301">
        <v>31</v>
      </c>
      <c r="B40" s="160" t="s">
        <v>410</v>
      </c>
      <c r="C40" s="142" t="s">
        <v>663</v>
      </c>
      <c r="D40" s="142" t="s">
        <v>411</v>
      </c>
      <c r="E40" s="142"/>
      <c r="F40" s="142"/>
      <c r="G40" s="142"/>
      <c r="H40" s="142"/>
      <c r="I40" s="142"/>
      <c r="J40" s="142"/>
      <c r="K40" s="142"/>
      <c r="L40" s="142"/>
      <c r="M40" s="142"/>
      <c r="N40" s="142"/>
      <c r="O40" s="142"/>
      <c r="P40" s="142"/>
      <c r="Q40" s="142"/>
      <c r="R40" s="142"/>
      <c r="XDH40" s="305"/>
    </row>
    <row r="41" spans="1:18 16336:16336" s="300" customFormat="1" ht="19.8">
      <c r="A41" s="144">
        <v>32</v>
      </c>
      <c r="B41" s="190" t="s">
        <v>412</v>
      </c>
      <c r="C41" s="191" t="s">
        <v>180</v>
      </c>
      <c r="D41" s="190"/>
      <c r="E41" s="190"/>
      <c r="F41" s="190"/>
      <c r="G41" s="190"/>
      <c r="H41" s="190"/>
      <c r="I41" s="190"/>
      <c r="J41" s="190"/>
      <c r="K41" s="190"/>
      <c r="L41" s="190"/>
      <c r="M41" s="190"/>
      <c r="N41" s="190"/>
      <c r="O41" s="190"/>
      <c r="P41" s="190"/>
      <c r="Q41" s="190"/>
      <c r="R41" s="190"/>
    </row>
    <row r="42" spans="1:18 16336:16336" s="300" customFormat="1" ht="33.75" customHeight="1">
      <c r="A42" s="301">
        <v>33</v>
      </c>
      <c r="B42" s="160" t="s">
        <v>413</v>
      </c>
      <c r="C42" s="142" t="s">
        <v>663</v>
      </c>
      <c r="D42" s="142" t="s">
        <v>414</v>
      </c>
      <c r="E42" s="142"/>
      <c r="F42" s="142"/>
      <c r="G42" s="142"/>
      <c r="H42" s="142"/>
      <c r="I42" s="142"/>
      <c r="J42" s="142"/>
      <c r="K42" s="142"/>
      <c r="L42" s="142"/>
      <c r="M42" s="142"/>
      <c r="N42" s="142"/>
      <c r="O42" s="142"/>
      <c r="P42" s="142"/>
      <c r="Q42" s="142"/>
      <c r="R42" s="142"/>
      <c r="XDH42" s="305"/>
    </row>
    <row r="43" spans="1:18 16336:16336" s="300" customFormat="1" ht="27.75" customHeight="1">
      <c r="A43" s="301">
        <v>34</v>
      </c>
      <c r="B43" s="160" t="s">
        <v>415</v>
      </c>
      <c r="C43" s="142" t="s">
        <v>663</v>
      </c>
      <c r="D43" s="142" t="s">
        <v>180</v>
      </c>
      <c r="E43" s="142"/>
      <c r="F43" s="142"/>
      <c r="G43" s="142"/>
      <c r="H43" s="142"/>
      <c r="I43" s="142"/>
      <c r="J43" s="142"/>
      <c r="K43" s="142"/>
      <c r="L43" s="142"/>
      <c r="M43" s="142"/>
      <c r="N43" s="142"/>
      <c r="O43" s="142"/>
      <c r="P43" s="142"/>
      <c r="Q43" s="142"/>
      <c r="R43" s="142"/>
      <c r="XDH43" s="305"/>
    </row>
    <row r="44" spans="1:18 16336:16336" s="300" customFormat="1" ht="19.8">
      <c r="A44" s="144" t="s">
        <v>416</v>
      </c>
      <c r="B44" s="190" t="s">
        <v>417</v>
      </c>
      <c r="C44" s="191" t="s">
        <v>180</v>
      </c>
      <c r="D44" s="190"/>
      <c r="E44" s="190"/>
      <c r="F44" s="190"/>
      <c r="G44" s="190"/>
      <c r="H44" s="190"/>
      <c r="I44" s="190"/>
      <c r="J44" s="190"/>
      <c r="K44" s="190"/>
      <c r="L44" s="190"/>
      <c r="M44" s="190"/>
      <c r="N44" s="190"/>
      <c r="O44" s="190"/>
      <c r="P44" s="190"/>
      <c r="Q44" s="190"/>
      <c r="R44" s="190"/>
    </row>
    <row r="45" spans="1:18 16336:16336" s="300" customFormat="1" ht="59.4">
      <c r="A45" s="144">
        <v>35</v>
      </c>
      <c r="B45" s="190" t="s">
        <v>418</v>
      </c>
      <c r="C45" s="191" t="s">
        <v>180</v>
      </c>
      <c r="D45" s="190"/>
      <c r="E45" s="190"/>
      <c r="F45" s="190"/>
      <c r="G45" s="190"/>
      <c r="H45" s="190"/>
      <c r="I45" s="190"/>
      <c r="J45" s="190"/>
      <c r="K45" s="190"/>
      <c r="L45" s="190"/>
      <c r="M45" s="190"/>
      <c r="N45" s="190"/>
      <c r="O45" s="190"/>
      <c r="P45" s="190"/>
      <c r="Q45" s="190"/>
      <c r="R45" s="190"/>
    </row>
    <row r="46" spans="1:18 16336:16336" s="300" customFormat="1" ht="19.8">
      <c r="A46" s="301">
        <v>36</v>
      </c>
      <c r="B46" s="141" t="s">
        <v>419</v>
      </c>
      <c r="C46" s="142" t="s">
        <v>384</v>
      </c>
      <c r="D46" s="142" t="s">
        <v>384</v>
      </c>
      <c r="E46" s="142" t="s">
        <v>384</v>
      </c>
      <c r="F46" s="142" t="s">
        <v>384</v>
      </c>
      <c r="G46" s="142" t="s">
        <v>384</v>
      </c>
      <c r="H46" s="142" t="s">
        <v>384</v>
      </c>
      <c r="I46" s="142" t="s">
        <v>384</v>
      </c>
      <c r="J46" s="142" t="s">
        <v>384</v>
      </c>
      <c r="K46" s="142" t="s">
        <v>384</v>
      </c>
      <c r="L46" s="142" t="s">
        <v>384</v>
      </c>
      <c r="M46" s="142" t="s">
        <v>384</v>
      </c>
      <c r="N46" s="142" t="s">
        <v>384</v>
      </c>
      <c r="O46" s="142" t="s">
        <v>384</v>
      </c>
      <c r="P46" s="142" t="s">
        <v>384</v>
      </c>
      <c r="Q46" s="142" t="s">
        <v>384</v>
      </c>
      <c r="R46" s="142" t="s">
        <v>384</v>
      </c>
      <c r="XDH46" s="305"/>
    </row>
    <row r="47" spans="1:18 16336:16336" s="300" customFormat="1" ht="19.8">
      <c r="A47" s="301">
        <v>37</v>
      </c>
      <c r="B47" s="160" t="s">
        <v>420</v>
      </c>
      <c r="C47" s="142" t="s">
        <v>663</v>
      </c>
      <c r="D47" s="142" t="s">
        <v>180</v>
      </c>
      <c r="E47" s="142" t="s">
        <v>180</v>
      </c>
      <c r="F47" s="142" t="s">
        <v>180</v>
      </c>
      <c r="G47" s="142" t="s">
        <v>180</v>
      </c>
      <c r="H47" s="142" t="s">
        <v>180</v>
      </c>
      <c r="I47" s="142" t="s">
        <v>180</v>
      </c>
      <c r="J47" s="142" t="s">
        <v>180</v>
      </c>
      <c r="K47" s="142" t="s">
        <v>180</v>
      </c>
      <c r="L47" s="142" t="s">
        <v>180</v>
      </c>
      <c r="M47" s="142" t="s">
        <v>180</v>
      </c>
      <c r="N47" s="142" t="s">
        <v>180</v>
      </c>
      <c r="O47" s="142" t="s">
        <v>180</v>
      </c>
      <c r="P47" s="142" t="s">
        <v>180</v>
      </c>
      <c r="Q47" s="142" t="s">
        <v>180</v>
      </c>
      <c r="R47" s="142" t="s">
        <v>180</v>
      </c>
      <c r="XDH47" s="305"/>
    </row>
    <row r="48" spans="1:18 16336:16336" s="300" customFormat="1" ht="16.350000000000001" customHeight="1">
      <c r="A48" s="290"/>
      <c r="C48" s="290"/>
      <c r="F48" s="306"/>
      <c r="XDH48" s="305"/>
    </row>
    <row r="49" spans="1:18 16336:16336" s="300" customFormat="1" ht="59.4" customHeight="1">
      <c r="A49" s="290"/>
      <c r="B49" s="313" t="s">
        <v>669</v>
      </c>
      <c r="C49" s="311"/>
      <c r="E49" s="288"/>
      <c r="F49" s="306"/>
      <c r="XDH49" s="305"/>
    </row>
    <row r="50" spans="1:18 16336:16336" s="300" customFormat="1" ht="16.2" customHeight="1">
      <c r="A50" s="290"/>
      <c r="B50" s="56"/>
      <c r="C50" s="56"/>
    </row>
    <row r="51" spans="1:18 16336:16336" s="300" customFormat="1" ht="19.8" hidden="1">
      <c r="A51" s="290"/>
      <c r="B51" s="141" t="s">
        <v>347</v>
      </c>
      <c r="C51" s="141"/>
      <c r="D51" s="142">
        <v>15353669</v>
      </c>
      <c r="E51" s="142">
        <v>10176024</v>
      </c>
      <c r="F51" s="142" t="s">
        <v>348</v>
      </c>
      <c r="G51" s="142" t="s">
        <v>349</v>
      </c>
      <c r="H51" s="142" t="s">
        <v>350</v>
      </c>
      <c r="I51" s="142" t="s">
        <v>351</v>
      </c>
      <c r="J51" s="142" t="s">
        <v>352</v>
      </c>
      <c r="K51" s="142" t="s">
        <v>353</v>
      </c>
      <c r="L51" s="142" t="s">
        <v>354</v>
      </c>
      <c r="M51" s="142" t="s">
        <v>355</v>
      </c>
      <c r="N51" s="142" t="s">
        <v>356</v>
      </c>
      <c r="O51" s="142" t="s">
        <v>357</v>
      </c>
      <c r="P51" s="142" t="s">
        <v>358</v>
      </c>
      <c r="Q51" s="142" t="s">
        <v>359</v>
      </c>
      <c r="R51" s="142" t="s">
        <v>360</v>
      </c>
    </row>
    <row r="52" spans="1:18 16336:16336" s="300" customFormat="1" ht="15" customHeight="1">
      <c r="A52" s="290"/>
      <c r="B52" s="141" t="s">
        <v>421</v>
      </c>
      <c r="C52" s="141" t="s">
        <v>665</v>
      </c>
      <c r="D52" s="307">
        <v>700000000</v>
      </c>
      <c r="E52" s="307">
        <v>200000000</v>
      </c>
      <c r="F52" s="307">
        <v>119599741.0975765</v>
      </c>
      <c r="G52" s="307">
        <v>119599741.0975765</v>
      </c>
      <c r="H52" s="307">
        <v>119599741.0975765</v>
      </c>
      <c r="I52" s="307">
        <v>119599741.0975765</v>
      </c>
      <c r="J52" s="307">
        <v>159466321.46343532</v>
      </c>
      <c r="K52" s="307">
        <v>159466321.46343532</v>
      </c>
      <c r="L52" s="307">
        <v>119599741.0975765</v>
      </c>
      <c r="M52" s="307">
        <v>119599741.0975765</v>
      </c>
      <c r="N52" s="307">
        <v>199332901.82929417</v>
      </c>
      <c r="O52" s="307">
        <v>199332901.82929417</v>
      </c>
      <c r="P52" s="307">
        <v>131559715.20733415</v>
      </c>
      <c r="Q52" s="307">
        <v>79733160.731717661</v>
      </c>
      <c r="R52" s="307">
        <v>79733160.731717661</v>
      </c>
    </row>
    <row r="53" spans="1:18 16336:16336" ht="16.5" hidden="1" customHeight="1"/>
    <row r="54" spans="1:18 16336:16336" ht="12.75" hidden="1" customHeight="1"/>
    <row r="55" spans="1:18 16336:16336" ht="12.75" hidden="1" customHeight="1"/>
    <row r="56" spans="1:18 16336:16336" ht="12.75" hidden="1" customHeight="1"/>
    <row r="57" spans="1:18 16336:16336" ht="12.75" hidden="1" customHeight="1"/>
    <row r="58" spans="1:18 16336:16336" ht="12.75" hidden="1" customHeight="1"/>
    <row r="59" spans="1:18 16336:16336" ht="12.75" hidden="1" customHeight="1"/>
    <row r="60" spans="1:18 16336:16336" ht="12.75" hidden="1" customHeight="1"/>
    <row r="61" spans="1:18 16336:16336" ht="12.75" hidden="1" customHeight="1"/>
    <row r="62" spans="1:18 16336:16336" ht="12.75" hidden="1" customHeight="1"/>
    <row r="63" spans="1:18 16336:16336" ht="12.75" hidden="1" customHeight="1"/>
    <row r="64" spans="1:18 16336:16336"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6.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sheetData>
  <mergeCells count="1">
    <mergeCell ref="C7:R7"/>
  </mergeCells>
  <pageMargins left="0.7" right="0.7" top="0.75" bottom="0.75" header="0.3" footer="0.3"/>
  <pageSetup orientation="portrait" r:id="rId1"/>
  <headerFooter>
    <oddHeader>&amp;L&amp;"Calibri"&amp;10&amp;K000000Confidential&amp;1#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G20"/>
  <sheetViews>
    <sheetView showGridLines="0" zoomScale="80" zoomScaleNormal="80" workbookViewId="0"/>
  </sheetViews>
  <sheetFormatPr baseColWidth="10" defaultColWidth="9.21875" defaultRowHeight="13.2"/>
  <cols>
    <col min="1" max="1" width="7.77734375" style="77" customWidth="1"/>
    <col min="2" max="2" width="67.21875" style="77" customWidth="1"/>
    <col min="3" max="4" width="20.21875" style="77" customWidth="1"/>
    <col min="5" max="5" width="20.5546875" style="77" customWidth="1"/>
    <col min="6" max="6" width="21.44140625" style="77" customWidth="1"/>
    <col min="7" max="16384" width="9.21875" style="77"/>
  </cols>
  <sheetData>
    <row r="1" spans="1:7" s="56" customFormat="1" ht="20.25" customHeight="1">
      <c r="B1" s="23"/>
      <c r="C1" s="24"/>
      <c r="D1"/>
      <c r="F1" s="58"/>
    </row>
    <row r="2" spans="1:7" s="56" customFormat="1" ht="20.25" customHeight="1">
      <c r="B2" s="23"/>
      <c r="C2" s="24"/>
      <c r="D2"/>
      <c r="F2" s="58"/>
    </row>
    <row r="5" spans="1:7" ht="26.4">
      <c r="B5" s="33" t="s">
        <v>14</v>
      </c>
    </row>
    <row r="6" spans="1:7" ht="19.8">
      <c r="B6" s="78"/>
      <c r="C6" s="79"/>
      <c r="D6" s="79"/>
    </row>
    <row r="7" spans="1:7" ht="19.8">
      <c r="A7" s="79"/>
      <c r="B7" s="78"/>
      <c r="C7" s="312" t="s">
        <v>666</v>
      </c>
      <c r="D7"/>
      <c r="E7"/>
    </row>
    <row r="8" spans="1:7" ht="19.8">
      <c r="A8" s="62"/>
      <c r="B8" s="57" t="s">
        <v>422</v>
      </c>
      <c r="C8" s="195" t="s">
        <v>87</v>
      </c>
      <c r="D8"/>
      <c r="E8"/>
    </row>
    <row r="9" spans="1:7" ht="39.6">
      <c r="A9" s="80">
        <v>1</v>
      </c>
      <c r="B9" s="42" t="s">
        <v>423</v>
      </c>
      <c r="C9" s="196">
        <v>68950481.957230657</v>
      </c>
      <c r="D9"/>
      <c r="E9"/>
    </row>
    <row r="10" spans="1:7" ht="26.55" customHeight="1">
      <c r="A10" s="80">
        <v>2</v>
      </c>
      <c r="B10" s="42" t="s">
        <v>424</v>
      </c>
      <c r="C10" s="197">
        <v>-90996</v>
      </c>
      <c r="D10"/>
      <c r="E10"/>
      <c r="F10" s="254"/>
      <c r="G10" s="315"/>
    </row>
    <row r="11" spans="1:7" ht="60" customHeight="1">
      <c r="A11" s="81">
        <v>3</v>
      </c>
      <c r="B11" s="190" t="s">
        <v>425</v>
      </c>
      <c r="C11" s="218"/>
      <c r="D11"/>
      <c r="E11"/>
    </row>
    <row r="12" spans="1:7" ht="39.6">
      <c r="A12" s="80">
        <v>4</v>
      </c>
      <c r="B12" s="42" t="s">
        <v>426</v>
      </c>
      <c r="C12" s="198">
        <v>-7777367</v>
      </c>
      <c r="D12"/>
      <c r="E12"/>
    </row>
    <row r="13" spans="1:7" ht="39.6">
      <c r="A13" s="80">
        <v>5</v>
      </c>
      <c r="B13" s="190" t="s">
        <v>427</v>
      </c>
      <c r="C13" s="218"/>
      <c r="D13"/>
      <c r="E13"/>
    </row>
    <row r="14" spans="1:7" ht="28.05" customHeight="1">
      <c r="A14" s="80">
        <v>6</v>
      </c>
      <c r="B14" s="42" t="s">
        <v>428</v>
      </c>
      <c r="C14" s="196">
        <v>2579406</v>
      </c>
      <c r="D14"/>
      <c r="E14"/>
      <c r="F14" s="82"/>
    </row>
    <row r="15" spans="1:7" ht="59.4">
      <c r="A15" s="81">
        <v>7</v>
      </c>
      <c r="B15" s="42" t="s">
        <v>429</v>
      </c>
      <c r="C15" s="199">
        <v>-98950</v>
      </c>
      <c r="D15"/>
      <c r="E15"/>
      <c r="F15" s="35"/>
    </row>
    <row r="16" spans="1:7" ht="39.6">
      <c r="A16" s="80">
        <v>8</v>
      </c>
      <c r="B16" s="83" t="s">
        <v>430</v>
      </c>
      <c r="C16" s="200">
        <v>63562573.964299001</v>
      </c>
      <c r="D16"/>
      <c r="E16"/>
      <c r="F16" s="35"/>
    </row>
    <row r="17" spans="1:4" ht="19.8">
      <c r="A17" s="79"/>
      <c r="B17" s="79"/>
    </row>
    <row r="18" spans="1:4" ht="19.8">
      <c r="A18" s="79"/>
      <c r="B18" s="79" t="s">
        <v>431</v>
      </c>
    </row>
    <row r="19" spans="1:4" ht="19.8">
      <c r="A19" s="79"/>
      <c r="B19" s="79"/>
    </row>
    <row r="20" spans="1:4" ht="19.8">
      <c r="A20" s="79"/>
      <c r="B20" s="79"/>
      <c r="C20" s="79"/>
      <c r="D20" s="79"/>
    </row>
  </sheetData>
  <pageMargins left="0.7" right="0.7" top="0.75" bottom="0.75" header="0.3" footer="0.3"/>
  <pageSetup orientation="portrait" r:id="rId1"/>
  <headerFooter>
    <oddHeader>&amp;L&amp;"Calibri"&amp;10&amp;K000000Confidential&amp;1#</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4</vt:i4>
      </vt:variant>
    </vt:vector>
  </HeadingPairs>
  <TitlesOfParts>
    <vt:vector size="27" baseType="lpstr">
      <vt:lpstr>Portada</vt:lpstr>
      <vt:lpstr>Indice</vt:lpstr>
      <vt:lpstr>Validaciones CMF</vt:lpstr>
      <vt:lpstr>KM1</vt:lpstr>
      <vt:lpstr>OV1</vt:lpstr>
      <vt:lpstr>CC1</vt:lpstr>
      <vt:lpstr>CC2</vt:lpstr>
      <vt:lpstr>CCA</vt:lpstr>
      <vt:lpstr>LR1</vt:lpstr>
      <vt:lpstr>LR2</vt:lpstr>
      <vt:lpstr>CR1</vt:lpstr>
      <vt:lpstr>CR2</vt:lpstr>
      <vt:lpstr>CR3</vt:lpstr>
      <vt:lpstr>CR4</vt:lpstr>
      <vt:lpstr>CR5</vt:lpstr>
      <vt:lpstr>CCR1</vt:lpstr>
      <vt:lpstr>CCR3</vt:lpstr>
      <vt:lpstr>CCR5</vt:lpstr>
      <vt:lpstr>CCR8</vt:lpstr>
      <vt:lpstr>MR1</vt:lpstr>
      <vt:lpstr>LIQ1</vt:lpstr>
      <vt:lpstr>LIQ2</vt:lpstr>
      <vt:lpstr>ENC</vt:lpstr>
      <vt:lpstr>Indice!Área_de_impresión</vt:lpstr>
      <vt:lpstr>'KM1'!Área_de_impresión</vt:lpstr>
      <vt:lpstr>'LIQ2'!Área_de_impresión</vt:lpstr>
      <vt:lpstr>'OV1'!Área_de_impresión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 Karina Prieto Lopez</dc:creator>
  <cp:keywords/>
  <dc:description/>
  <cp:lastModifiedBy>Nicolas Fernandez Ponce</cp:lastModifiedBy>
  <cp:revision/>
  <cp:lastPrinted>2023-08-09T22:39:14Z</cp:lastPrinted>
  <dcterms:created xsi:type="dcterms:W3CDTF">2015-06-05T18:19:34Z</dcterms:created>
  <dcterms:modified xsi:type="dcterms:W3CDTF">2024-11-05T11:47:39Z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c41c091-3cbc-4dba-8b59-ce62f19500db_Enabled">
    <vt:lpwstr>true</vt:lpwstr>
  </property>
  <property fmtid="{D5CDD505-2E9C-101B-9397-08002B2CF9AE}" pid="3" name="MSIP_Label_3c41c091-3cbc-4dba-8b59-ce62f19500db_SetDate">
    <vt:lpwstr>2024-08-13T17:12:16Z</vt:lpwstr>
  </property>
  <property fmtid="{D5CDD505-2E9C-101B-9397-08002B2CF9AE}" pid="4" name="MSIP_Label_3c41c091-3cbc-4dba-8b59-ce62f19500db_Method">
    <vt:lpwstr>Privileged</vt:lpwstr>
  </property>
  <property fmtid="{D5CDD505-2E9C-101B-9397-08002B2CF9AE}" pid="5" name="MSIP_Label_3c41c091-3cbc-4dba-8b59-ce62f19500db_Name">
    <vt:lpwstr>Confidential_0_1</vt:lpwstr>
  </property>
  <property fmtid="{D5CDD505-2E9C-101B-9397-08002B2CF9AE}" pid="6" name="MSIP_Label_3c41c091-3cbc-4dba-8b59-ce62f19500db_SiteId">
    <vt:lpwstr>35595a02-4d6d-44ac-99e1-f9ab4cd872db</vt:lpwstr>
  </property>
  <property fmtid="{D5CDD505-2E9C-101B-9397-08002B2CF9AE}" pid="7" name="MSIP_Label_3c41c091-3cbc-4dba-8b59-ce62f19500db_ActionId">
    <vt:lpwstr>f1d920e7-20a5-4711-8af2-f7fb18a325b3</vt:lpwstr>
  </property>
  <property fmtid="{D5CDD505-2E9C-101B-9397-08002B2CF9AE}" pid="8" name="MSIP_Label_3c41c091-3cbc-4dba-8b59-ce62f19500db_ContentBits">
    <vt:lpwstr>1</vt:lpwstr>
  </property>
</Properties>
</file>