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670132\Desktop\"/>
    </mc:Choice>
  </mc:AlternateContent>
  <bookViews>
    <workbookView xWindow="-120" yWindow="-120" windowWidth="20730" windowHeight="11160"/>
  </bookViews>
  <sheets>
    <sheet name="Indice" sheetId="1" r:id="rId1"/>
    <sheet name="Validaciones CMF" sheetId="27" state="hidden" r:id="rId2"/>
    <sheet name="Tabla 1" sheetId="7" r:id="rId3"/>
    <sheet name="Tabla 2" sheetId="8" r:id="rId4"/>
    <sheet name="Tabla 3" sheetId="12" r:id="rId5"/>
    <sheet name="Tabla 4" sheetId="13" r:id="rId6"/>
    <sheet name="Tabla 5" sheetId="14" r:id="rId7"/>
    <sheet name="Tabla 6" sheetId="9" r:id="rId8"/>
    <sheet name="Tabla 7" sheetId="10" r:id="rId9"/>
    <sheet name="Tabla 8" sheetId="18" r:id="rId10"/>
    <sheet name="Tabla 9" sheetId="19" r:id="rId11"/>
    <sheet name="Tabla 10" sheetId="20" r:id="rId12"/>
    <sheet name="Tabla 11" sheetId="21" r:id="rId13"/>
    <sheet name="Tabla 12" sheetId="22" r:id="rId14"/>
    <sheet name="Tabla 13" sheetId="23" r:id="rId15"/>
    <sheet name="Tabla 14" sheetId="24" r:id="rId16"/>
    <sheet name="Tabla 15" sheetId="25" r:id="rId17"/>
    <sheet name="Tabla 16" sheetId="26" r:id="rId18"/>
    <sheet name="Tabla 17" sheetId="15" r:id="rId19"/>
    <sheet name="Tabla 18" sheetId="11" r:id="rId20"/>
    <sheet name="Tabla 19" sheetId="16" r:id="rId21"/>
    <sheet name="Tabla 20" sheetId="17" r:id="rId22"/>
  </sheets>
  <externalReferences>
    <externalReference r:id="rId23"/>
  </externalReferences>
  <definedNames>
    <definedName name="_xlnm._FilterDatabase" localSheetId="1" hidden="1">'Validaciones CMF'!$B$2:$H$2</definedName>
    <definedName name="_xlnm.Print_Area" localSheetId="0">Indice!$A$1:$D$49</definedName>
    <definedName name="_xlnm.Print_Area" localSheetId="2">'Tabla 1'!$A$4:$D$52</definedName>
    <definedName name="_xlnm.Print_Area" localSheetId="20">'Tabla 19'!$A$1:$G$44</definedName>
    <definedName name="_xlnm.Print_Area" localSheetId="3">'Tabla 2'!$A$4:$E$36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27" l="1"/>
  <c r="C32" i="27"/>
  <c r="D23" i="27"/>
  <c r="C22" i="27"/>
  <c r="C23" i="27"/>
  <c r="C21" i="27"/>
  <c r="C18" i="27"/>
  <c r="C16" i="27"/>
  <c r="C13" i="27"/>
  <c r="C12" i="27"/>
  <c r="C11" i="27"/>
  <c r="C10" i="27"/>
  <c r="C9" i="27"/>
  <c r="C8" i="27"/>
  <c r="C7" i="27"/>
  <c r="C6" i="27"/>
  <c r="C5" i="27"/>
  <c r="C30" i="27"/>
  <c r="C29" i="27"/>
  <c r="C28" i="27"/>
  <c r="C31" i="27"/>
  <c r="C25" i="27"/>
  <c r="C4" i="27"/>
  <c r="C3" i="27"/>
  <c r="C17" i="27"/>
  <c r="C19" i="27"/>
  <c r="C20" i="27"/>
  <c r="C20" i="10"/>
  <c r="C11" i="10"/>
  <c r="E31" i="8" l="1"/>
  <c r="E32" i="8"/>
  <c r="E28" i="8"/>
  <c r="E14" i="8"/>
  <c r="E10" i="8"/>
  <c r="E9" i="8"/>
  <c r="C24" i="27" l="1"/>
  <c r="C14" i="27"/>
  <c r="C26" i="27"/>
  <c r="E34" i="8"/>
  <c r="C130" i="12"/>
  <c r="C120" i="12" s="1"/>
  <c r="C161" i="12"/>
  <c r="C146" i="12"/>
  <c r="C138" i="12"/>
  <c r="C27" i="27" l="1"/>
  <c r="C15" i="27"/>
  <c r="C121" i="12"/>
  <c r="C122" i="12" s="1"/>
  <c r="C139" i="12"/>
  <c r="C123" i="12" l="1"/>
  <c r="C140" i="12" s="1"/>
  <c r="C145" i="12" s="1"/>
  <c r="C143" i="12"/>
  <c r="C144" i="12" l="1"/>
</calcChain>
</file>

<file path=xl/comments1.xml><?xml version="1.0" encoding="utf-8"?>
<comments xmlns="http://schemas.openxmlformats.org/spreadsheetml/2006/main">
  <authors>
    <author>tc={ECF46C12-2848-4206-95F5-59E9B729BEA0}</author>
    <author>tc={523F879A-6DE5-4909-9D4C-871448C23C15}</author>
    <author>tc={AED48812-4054-4B41-96F5-08BD7C2CADC6}</author>
  </authors>
  <commentList>
    <comment ref="C152"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Pte sumar cargo pilar 2 y cargo sistemico</t>
        </r>
      </text>
    </comment>
    <comment ref="C153"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Pte sumar cargo pilar 2 y cargo sistemico</t>
        </r>
      </text>
    </comment>
    <comment ref="C154"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Pte sumar cargo pilar 2 y cargo sistemico</t>
        </r>
      </text>
    </comment>
  </commentList>
</comments>
</file>

<file path=xl/sharedStrings.xml><?xml version="1.0" encoding="utf-8"?>
<sst xmlns="http://schemas.openxmlformats.org/spreadsheetml/2006/main" count="1362" uniqueCount="692">
  <si>
    <t xml:space="preserve"> </t>
  </si>
  <si>
    <t>Junio 2023</t>
  </si>
  <si>
    <t>Pilar 3 Divulgación Banco Santander Chile</t>
  </si>
  <si>
    <t>Capital</t>
  </si>
  <si>
    <t>KM1</t>
  </si>
  <si>
    <t>KM1 - Parámetros claves</t>
  </si>
  <si>
    <t>Ir a Tabla 1</t>
  </si>
  <si>
    <t>OV1</t>
  </si>
  <si>
    <t>OV1 - Presentación de los APR</t>
  </si>
  <si>
    <t>Ir a Tabla 2</t>
  </si>
  <si>
    <t>CC1</t>
  </si>
  <si>
    <t>CC1 - Composición del capital regulatorio</t>
  </si>
  <si>
    <t>Ir a Tabla 3</t>
  </si>
  <si>
    <t>CC2</t>
  </si>
  <si>
    <t xml:space="preserve">CC2 - Conciliación del capital regulatorio con el balance </t>
  </si>
  <si>
    <t>Ir a Tabla 4</t>
  </si>
  <si>
    <t>CCA</t>
  </si>
  <si>
    <t>CCA - Principales características de los instrumentos de capital regulatorio</t>
  </si>
  <si>
    <t>Ir a Tabla 5</t>
  </si>
  <si>
    <t>LR1</t>
  </si>
  <si>
    <t>LR1 - Resumen comparativo de los activos contables frente a la medida de la exposición del coeficiente de apalancamiento</t>
  </si>
  <si>
    <t>Ir a Tabla 6</t>
  </si>
  <si>
    <t>LR2</t>
  </si>
  <si>
    <t>LR2 - Formulario divulgativo común del coeficiente de apalancamiento</t>
  </si>
  <si>
    <t>Ir a Tabla 7</t>
  </si>
  <si>
    <t>Riesgo de crédito</t>
  </si>
  <si>
    <t>CR1</t>
  </si>
  <si>
    <t>CR1 - Calidad crediticia de los activos</t>
  </si>
  <si>
    <t>Ir a Tabla 8</t>
  </si>
  <si>
    <t>CR2</t>
  </si>
  <si>
    <t>CR2 - Cambios en el stock de préstamos y títulos de deuda en incumplimiento</t>
  </si>
  <si>
    <t>Ir a Tabla 9</t>
  </si>
  <si>
    <t>CR3</t>
  </si>
  <si>
    <t>CR3 - Técnicas de mitigación del riesgo de crédito: presentación general</t>
  </si>
  <si>
    <t>Ir a Tabla 10</t>
  </si>
  <si>
    <t>CR4</t>
  </si>
  <si>
    <t>CR4 - Método estándar: exposición al riesgo de crédito y efectos de técnicas para su mitigación (CRM)</t>
  </si>
  <si>
    <t>Ir a Tabla 11</t>
  </si>
  <si>
    <t>CR5</t>
  </si>
  <si>
    <t>CR5 - Método estándar: exposiciones por tipo de contraparte y ponderaciones por riesgo</t>
  </si>
  <si>
    <t>Ir a Tabla 12</t>
  </si>
  <si>
    <t>Riesgo de crédito de contraparte</t>
  </si>
  <si>
    <t>CCR1</t>
  </si>
  <si>
    <t>CCR1 - Análisis de la exposición al riesgo de crédito de contraparte</t>
  </si>
  <si>
    <t>Ir a Tabla 13</t>
  </si>
  <si>
    <t>CCR3</t>
  </si>
  <si>
    <t>CCR3 - Método estándar para las exposiciones CCR por cartera regulatoria y ponderaciones por riesgo</t>
  </si>
  <si>
    <t>Ir a Tabla 14</t>
  </si>
  <si>
    <t>CCR5</t>
  </si>
  <si>
    <t>CCR5 - Composición del colateral para exposicones al CCR</t>
  </si>
  <si>
    <t>Ir a Tabla 15</t>
  </si>
  <si>
    <t>CCR8</t>
  </si>
  <si>
    <t>CCR8 - Exposiciones frente a entidades de contraparte central</t>
  </si>
  <si>
    <t>Ir a Tabla 16</t>
  </si>
  <si>
    <t>Riesgo de mercado</t>
  </si>
  <si>
    <t>MR1</t>
  </si>
  <si>
    <t>MR1 - Riesgo de mercado con el método estándar (MES)</t>
  </si>
  <si>
    <t>Ir a Tabla 17</t>
  </si>
  <si>
    <t>Riesgo de liquidez y financiación</t>
  </si>
  <si>
    <t>LIQ1</t>
  </si>
  <si>
    <t>LIQ1 - Razón de cobertura de liquidez (LCR)</t>
  </si>
  <si>
    <t>Ir a Tabla 18</t>
  </si>
  <si>
    <t>LIQ2</t>
  </si>
  <si>
    <t>LIQ2 - Razón de financiamiento estable neta (NSFR)</t>
  </si>
  <si>
    <t>Ir a Tabla 19</t>
  </si>
  <si>
    <t>ENC</t>
  </si>
  <si>
    <t>ENC - Cargas sobre activos</t>
  </si>
  <si>
    <t>Ir a Tabla 20</t>
  </si>
  <si>
    <t>Notas</t>
  </si>
  <si>
    <t>La información relativa a Pilar III se publica de forma independiente en la web de Santander.</t>
  </si>
  <si>
    <t>Banco Santander Chile no cuenta con metodologías internas para el cálculo de los Activos Ponderados por Riesgo de Crédito de acuerdo al Capítulo 21-6 de la RAN, por lo tanto las tablas CR6, CR8, CCR4, CMS1 y CMS2 no aplican para este caso.</t>
  </si>
  <si>
    <t>Las tablas SEC1, SEC2, SEC3 y SEC4 tampoco aplican para Banco Santander Chile, ya que el Banco no mantiene securitizaciones en nombre propio a la fecha del reporte.</t>
  </si>
  <si>
    <t>La información se muestra a nivel consolidado. El perímetro consolidado local y consolidado global es coincidente, puesto que no existen filiales en el extranjero.</t>
  </si>
  <si>
    <t>Validación</t>
  </si>
  <si>
    <t>Status</t>
  </si>
  <si>
    <t>KM1:1/a corresponde a CC1:29/a</t>
  </si>
  <si>
    <t>KM1:2/a corresponde a CC1:45/a</t>
  </si>
  <si>
    <t>KM1:3/a corresponde a CC1:59/a</t>
  </si>
  <si>
    <t>KM1:4/a corresponde a CC1:60/a</t>
  </si>
  <si>
    <t>KM1:5/a corresponde a CC1:61/a</t>
  </si>
  <si>
    <t>KM1:6/a corresponde a CC1:62/a</t>
  </si>
  <si>
    <t>KM1:7/a corresponde a CC1:63/a</t>
  </si>
  <si>
    <t>KM1:8/a corresponde a CC1:65/a</t>
  </si>
  <si>
    <t>KM1:9/a corresponde a CC1:66/a</t>
  </si>
  <si>
    <t>KM1:10/a corresponde a CC1:67/a</t>
  </si>
  <si>
    <t>KM1:12/a corresponde a CC1:68/a</t>
  </si>
  <si>
    <t>KM1:13/a corresponde a LR2:21/a</t>
  </si>
  <si>
    <t>KM1:14/a corresponde a LR2:22/a</t>
  </si>
  <si>
    <t>KM1:15/a corresponde a LIQ1:21/b</t>
  </si>
  <si>
    <t>KM1:16/a corresponde a LIQ1:22/b</t>
  </si>
  <si>
    <t>KM1:17/a corresponde a LIQ1:23/b</t>
  </si>
  <si>
    <t>KM1:18/a corresponde a LIQ2:14/e</t>
  </si>
  <si>
    <t>KM1:19/a corresponde a LIQ2:33/e</t>
  </si>
  <si>
    <t>KM1:20/a corresponde a LIQ2:34/e</t>
  </si>
  <si>
    <t>OV1:2/a corresponde a CR4:15/e</t>
  </si>
  <si>
    <t>Según la norma, los APRC método estándar de OV1 deben ser igual a la APRC CR4. No se cumple porque en OV1 se excluyen los montos no deducidos de capital y además en CR4 no se coge la contraparte 5 (ECC) según respuesta de CMF</t>
  </si>
  <si>
    <t>OV1:6/a corresponde a la suma de CCR1:1/f+CCR8:1/b+CCR8:11/b</t>
  </si>
  <si>
    <t>LR1:8/a corresponde a LR2:21/a</t>
  </si>
  <si>
    <t>LR2:20/a equivale a KM1:1/a</t>
  </si>
  <si>
    <t>No se cumple porque en KM1 el capital es al cierre y en LR2 promedio</t>
  </si>
  <si>
    <t>LR2:21/a equivale a KM1:13/a</t>
  </si>
  <si>
    <t>LR2:22/a equivale a KM1:14/a</t>
  </si>
  <si>
    <t>CR1:1/g corresponde a CR3:1/a+CR3:1/b</t>
  </si>
  <si>
    <t>CR1:2/g corresponde a CR3:2/a+CR3:2/b</t>
  </si>
  <si>
    <t>CR4:15/c+CR4:15/d corresponde a CR5:15/j</t>
  </si>
  <si>
    <t>MR1:9/a equivale a OV1:20/a</t>
  </si>
  <si>
    <t>CCR1:1/d=CCR1:1/a+CCR1:1/c</t>
  </si>
  <si>
    <t>CCR1:2/d=CCR1:2/a+CCR1:2/c</t>
  </si>
  <si>
    <t>Cifras en MMCLP</t>
  </si>
  <si>
    <t>2Q2023</t>
  </si>
  <si>
    <t>1Q2023</t>
  </si>
  <si>
    <t>Capital disponible</t>
  </si>
  <si>
    <t>Consolidado</t>
  </si>
  <si>
    <t>Capital básico o capital ordinario nivel 1 (CET1)</t>
  </si>
  <si>
    <t>1a</t>
  </si>
  <si>
    <t>Modelo contable ECL con plena aplicación de las normas</t>
  </si>
  <si>
    <t> </t>
  </si>
  <si>
    <t>Capital de nivel 1</t>
  </si>
  <si>
    <t>2a</t>
  </si>
  <si>
    <t>Capital nivel 1 con modelo contable ECL con plena aplicación de las normas</t>
  </si>
  <si>
    <t>Patrimonio efectivo</t>
  </si>
  <si>
    <t>3a</t>
  </si>
  <si>
    <t>Patrimonio efectivo con modelo contable ECL con plena aplicación de las normas</t>
  </si>
  <si>
    <t>Activos ponderados por riesgo (montos)</t>
  </si>
  <si>
    <t>Total de activos ponderados por riesgo (APR)</t>
  </si>
  <si>
    <t>4a</t>
  </si>
  <si>
    <t>Total de activos ponderados por riesgo (antes de la aplicación del piso mínimo)</t>
  </si>
  <si>
    <t>Coeficientes de capital en función del riesgo (porcentaje de los APR)</t>
  </si>
  <si>
    <t>Coeficiente CET1 (%)</t>
  </si>
  <si>
    <t>5a</t>
  </si>
  <si>
    <t>Coeficiente CET1 con modelo contable ECL con plena aplicación de las normas (%)</t>
  </si>
  <si>
    <t>5b</t>
  </si>
  <si>
    <t>Coeficiente CET1 (%) (coeficiente antes de la aplicación del piso mínimo)</t>
  </si>
  <si>
    <t>Coeficiente de capital nivel 1 (%)</t>
  </si>
  <si>
    <t>6a</t>
  </si>
  <si>
    <t>Coficiente de capital de Nivel 1 (%) con modelo contable ECL con plena aplicación de las normas (%)</t>
  </si>
  <si>
    <t>6b</t>
  </si>
  <si>
    <t>Coficiente de capital de Nivel 1 (%) (coeficiente antes de la aplicación del piso mínimo)</t>
  </si>
  <si>
    <t>Coeficiente de patrimonio efectivo (%)</t>
  </si>
  <si>
    <t>7a</t>
  </si>
  <si>
    <t>Coeficiente de patrimonio efectivo con modelo contable ECL con plena aplicación de las normas (%)</t>
  </si>
  <si>
    <t>7b</t>
  </si>
  <si>
    <t>Coeficiente de patrimonio efectivo (%) (coeficiente antes de la aplicación del piso mínimo)</t>
  </si>
  <si>
    <t>Capital básico adicional (porcentaje de los APR)</t>
  </si>
  <si>
    <t>Requerimiento del colchón de conservación (%)*</t>
  </si>
  <si>
    <t>Requerimiento del colchón contra cíclico (%)</t>
  </si>
  <si>
    <t>Requerimientos adicionales para D-SIB (%)</t>
  </si>
  <si>
    <t>Total de requerimientos adicionales de capital básico (%)
fila 8 + fila 9 + fila 10)</t>
  </si>
  <si>
    <t>CET1 disponible después de cumplir los requerimientos de capital mínimos del banco (%)</t>
  </si>
  <si>
    <t>Razón de apalancamiento**</t>
  </si>
  <si>
    <t>Medida de exposición total de la razón de apalancamiento (activos totales)</t>
  </si>
  <si>
    <t xml:space="preserve">Razón de apalancamiento (%) </t>
  </si>
  <si>
    <t>14a</t>
  </si>
  <si>
    <t>Coeficiente de apalancamiento de Basilea III con modelo contable ECL con plena aplicación de las normas (%) (incluidos los efectos de cualquier exención temporal aplicable de las reservas en bancos centrales)</t>
  </si>
  <si>
    <t>14b</t>
  </si>
  <si>
    <t>Coficiente de apalancamiento de Basilea III (%) (excluidos los efectos de cualquier exención temporal aplicable de las reservas en bancos centrales)</t>
  </si>
  <si>
    <t>Ratio de cobertura de liquidez**</t>
  </si>
  <si>
    <t>Activos liquidos de alta calidad (ALAC)</t>
  </si>
  <si>
    <t>Egresos netos</t>
  </si>
  <si>
    <t xml:space="preserve">LCR (%) </t>
  </si>
  <si>
    <t>Ratio de financiación estable neta**</t>
  </si>
  <si>
    <t>Financiamiento estable disponible (FED)</t>
  </si>
  <si>
    <t>Financiamiento estable requerido (FER)</t>
  </si>
  <si>
    <t>NSFR (%) (fila 18/fila 19)</t>
  </si>
  <si>
    <t>* Banco Santander considera su colchón de conservación objetivo de 2,5% para mantener su clasificaición de solvencia A. Según lo estipulado en el capitulo 1-13 de la RAN.</t>
  </si>
  <si>
    <t>**Datos promedios, según lo requerido en la RAN 21.20</t>
  </si>
  <si>
    <t>***Datos reprocesados respecto al Informe de Pilar III de marzo 2023, debido a interpretaciones erróneas de la norma.</t>
  </si>
  <si>
    <t>APR</t>
  </si>
  <si>
    <t>Requerimientos mínimos de capital</t>
  </si>
  <si>
    <t>Riesgo de crédito (excluido riesgo de crédito de contraparte y exposiciones en securitizaciones)</t>
  </si>
  <si>
    <t>Método Estandar (ME)</t>
  </si>
  <si>
    <t>Metodologías internas (MI)</t>
  </si>
  <si>
    <t>Del cual, con el método de atribución de la Comisión</t>
  </si>
  <si>
    <t>Del cual, con el método basado en calficaciones internas avanzado (A-IRB)</t>
  </si>
  <si>
    <t>Riesgo de crédito de contraparte (CEM)</t>
  </si>
  <si>
    <t>Del cual, con el método estándar para el riesgo de crédito de contraparte (SA-CCR)</t>
  </si>
  <si>
    <t>Del cual, con el método de modelos internos (IMM)</t>
  </si>
  <si>
    <t>Del cual, otros CCR</t>
  </si>
  <si>
    <t>Ajustes de valoración del crédito (CVA)</t>
  </si>
  <si>
    <t>Posiciones accionariales con el método de ponderación por riesgo simple y el método de modelos internos durante el periodo transitorio de cinco años</t>
  </si>
  <si>
    <t>Fondos de inversión en el libro de banca - método del constituyente</t>
  </si>
  <si>
    <t>Fondos de inversión en el libro de banca - método del reglamento interno</t>
  </si>
  <si>
    <t>Fondo de inversión en el libro de banca -  método alternativo</t>
  </si>
  <si>
    <t>Riesgo de liquidación</t>
  </si>
  <si>
    <t>Exposiciones de securitización en el libro de banca</t>
  </si>
  <si>
    <t>De las cuales, con el método IRB de securitización (SEC-IRBA)</t>
  </si>
  <si>
    <t>De las cuales, con el método basado en calificaciones externas para securitizaciones (SEC-ERBA), incluido método de evaluación interna (IAA)</t>
  </si>
  <si>
    <t>De las cuales, con el método estándar para securitizaciones (SEC-SA)</t>
  </si>
  <si>
    <t>Riesgo de mercado (MES)</t>
  </si>
  <si>
    <t>Del cual, con el método estándar (MES)</t>
  </si>
  <si>
    <t>Del cual, con métodos basados en modelos internos (IMA)</t>
  </si>
  <si>
    <t>Riesgo operacional</t>
  </si>
  <si>
    <t>Montos no deducidos de capital</t>
  </si>
  <si>
    <t>Ajuste de piso mínimo (capital agregado)</t>
  </si>
  <si>
    <r>
      <rPr>
        <b/>
        <sz val="12"/>
        <color theme="0"/>
        <rFont val="Calibri"/>
        <family val="2"/>
      </rPr>
      <t>Total</t>
    </r>
    <r>
      <rPr>
        <b/>
        <sz val="12"/>
        <color theme="0"/>
        <rFont val="Calibri"/>
        <family val="2"/>
        <scheme val="minor"/>
      </rPr>
      <t xml:space="preserve"> (1+6+12+13+14+16+20+23+24+25)</t>
    </r>
  </si>
  <si>
    <t>CC1 - Composición de los fondos propios reglamentarios</t>
  </si>
  <si>
    <t>Montos</t>
  </si>
  <si>
    <t>A partir de los números de referencia del balance respecto al nivel de consolidación regulatorio</t>
  </si>
  <si>
    <t>Capital básico o capital ordinario nivel 1: instrumentos y reservas</t>
  </si>
  <si>
    <t>Capital social ordinario admisible emitido directamente (y su equivalente para las entidades distintas de una sociedad por acciones (non-joint stock companies)) más las primas de emisión relacionadas</t>
  </si>
  <si>
    <t>(h) de CC2</t>
  </si>
  <si>
    <t>Utilidades no distribuidas</t>
  </si>
  <si>
    <t>Otras partidas del resultado integral acumuladas (y otras reservas)</t>
  </si>
  <si>
    <t>Capital emitido directamente sujeto a su eliminación gradual del CET1 (solo aplicable a las entidades distintas de una sociedad por acciones</t>
  </si>
  <si>
    <t>Capital social ordinario emitido por filiales y en poder de terceros (monto permitido en el CET1 del grupo del interés no controlador)</t>
  </si>
  <si>
    <t>Capital básico nivel 1 previo a ajustes regulatorios</t>
  </si>
  <si>
    <t>Capital básico nivel 1 posterior a ajustes regulatorios</t>
  </si>
  <si>
    <t>Ajustes de valoración prudente</t>
  </si>
  <si>
    <t>Goodwill (neto de pasivos por impuestos relacionados)</t>
  </si>
  <si>
    <t>-</t>
  </si>
  <si>
    <t>(a) - (d) de CC2</t>
  </si>
  <si>
    <t>Otros intangibles salvo derechos de operación de créditos hipotecarios (netos de pasivos por impuestos relacionados)</t>
  </si>
  <si>
    <t>(b) - (e) de CC2</t>
  </si>
  <si>
    <t>Activos por impuestos diferidos que dependen de la rentabilidad futura del banco, excluidos los procedentes de diferencias temporal</t>
  </si>
  <si>
    <t>Reserva de valorización por cobertura contable de flujos de efectivo</t>
  </si>
  <si>
    <t>Insuficiencia de provisiones por pérdidas esperadas</t>
  </si>
  <si>
    <t>Ganancias por ventas en transacciones de operaciones securitizadas</t>
  </si>
  <si>
    <t>Ganancias o pérdidas acumuladas por variaciones del riesgo de crédito propio de pasivos financieros valorizados a valor razonable</t>
  </si>
  <si>
    <t>Activos por planes de pensiones de beneficios definidos</t>
  </si>
  <si>
    <t>Inversión en instrumentos propios (si no se ha restado ya de la rúbrica de capital desembolsado del balance publicado)</t>
  </si>
  <si>
    <t>Participaciones cruzadas en instrumentos de capital</t>
  </si>
  <si>
    <t>Inversiones no significativas en el capital de entidades bancarias, financieras y de seguros no incluidas en el perímetro de consolidación regulatorio cuando el banco no posea más del 10% del capital social emitido (monto por encima del umbral del 10%)</t>
  </si>
  <si>
    <t>Inversiones significativas en el capital básico de entidades bancarias, financieras y de seguros no incluidas en el perímetro de consolidación regulatorio (monto por encima del umbral del 10%)</t>
  </si>
  <si>
    <t xml:space="preserve">Ajuste regulatorio por umbrales - Derechos de operación de créditos hipotecarios (monto por encima del umbral del 10%) </t>
  </si>
  <si>
    <t>(c) - (f) - umbral 10% de CC2</t>
  </si>
  <si>
    <t>Ajuste regulatorio por umbrales - Activos por impuestos diferidos por diferencias temporales (monto por encima del umbral del 10%, neta de pasivos netos por impuestos diferidos)</t>
  </si>
  <si>
    <t>Monto por encima del umbral del 15%</t>
  </si>
  <si>
    <t>Del cual: Inversiones significativas en el capital ordinario de entidades financieras no consolidadas en CET1</t>
  </si>
  <si>
    <t>Del cual: Derechos de operación de créditos hipotecarios</t>
  </si>
  <si>
    <t>Del cual: Impuestos diferidos por diferencias temporales</t>
  </si>
  <si>
    <t>Ajustes regulatorios locales específicos</t>
  </si>
  <si>
    <t>Ajustes regulatorios aplicados al capital básico nivel 1 ante la insuficiencia de capital adicional nivel 1 y capital nivel 2 para cubrir deducciones</t>
  </si>
  <si>
    <t>Ajustes regulatorios totales al capital ordinario nivel 1</t>
  </si>
  <si>
    <t>Capital ordinario nivel 1 (CET1)</t>
  </si>
  <si>
    <t>Capital adicional nivel 1: instrumentos</t>
  </si>
  <si>
    <t>Instrumentos admisibles en el capital adicional nivel 1 emitidos directamente más las primas de emisión relacionadas</t>
  </si>
  <si>
    <t>(i)</t>
  </si>
  <si>
    <t>De los cuales: clasificados como recursos propios con arreglo a la normativa contable pertinente</t>
  </si>
  <si>
    <t>De los cuales: clasificados como pasivos con arreglo a la normativa contable pertinente</t>
  </si>
  <si>
    <t>Instrumentos de capital emitidos directamente sujetos a su eliminación gradual del capital adicional nivel 1</t>
  </si>
  <si>
    <t>Instrumentos incluidos en el capital adicional nivel 1 (e instrumentos del CET1 no incluidos en la fila 5) emitidos por filiales y en poder de terceros</t>
  </si>
  <si>
    <t>De los cuales: instrumentos emitidos por filiales sujetos a eliminación gradual</t>
  </si>
  <si>
    <t>Capital adicional nivel 1 previo a ajustes regulatorios (fila 30)</t>
  </si>
  <si>
    <t>Capital adicional nivel 1 posterior a ajustes regulatorios</t>
  </si>
  <si>
    <t>Inversión en instrumentos propios incluidos en el capital adicional nivel 1</t>
  </si>
  <si>
    <t>Participaciones cruzadas en instrumentos incluidos en el capital adicional nivel 1</t>
  </si>
  <si>
    <t>Inversiones no significativas en el capital de entidades bancarias, financieras y de seguros no incluidas en el perímetro de consolidación regulatorio cuando el banco no posea más del 10% del capital social emitido de la entidad (monto por encima del umbral del 10%)</t>
  </si>
  <si>
    <t>Inversiones significativas en el capital de entidades bancarias, financieras y de seguros no incluidas en el perímetro de consolidación regulatorio</t>
  </si>
  <si>
    <t>Ajustes regulatorios aplicados al capital adicional nivel 1 ante la insuficiencia de capital nivel 2 para cubrir deducciones</t>
  </si>
  <si>
    <t>Ajustes regulatorios totales al capital adicional nivel 1</t>
  </si>
  <si>
    <t>Capital adicional nivel 1 (AT1)</t>
  </si>
  <si>
    <t>Capital nivel 1 (T1 = CET1 + AT1)</t>
  </si>
  <si>
    <t>Capital nivel 2: instrumentos y provisiones</t>
  </si>
  <si>
    <t>Instrumentos admisibles en el capital nivel 2 emitidos directamente más las primas de emisión relacionadas</t>
  </si>
  <si>
    <t>Instrumentos de capital emitidos directamente sujetos a su eliminación gradual del capital de nivel 2</t>
  </si>
  <si>
    <t>Instrumentos incluidos en el capital nivel 2 (e instrumentos de CET1 y de AT1 no incluidos en las filas 5 o 34) emitidos por filiales y en poder de terceros</t>
  </si>
  <si>
    <t>Provisiones</t>
  </si>
  <si>
    <t>Capital nivel 2 previo a ajustes regulatorios</t>
  </si>
  <si>
    <t>Capital nivel 2 posterior a ajustes regulatorios</t>
  </si>
  <si>
    <t>Inversiones en instrumentos propios incluidos en el capital nivel 2</t>
  </si>
  <si>
    <t>Participaciones cruzadas en instrumentos de capital nivel 2 y otros pasivos TLAC</t>
  </si>
  <si>
    <t>Inversiones no significativas en el capital y otros pasivos TLAC de entidades bancarias, financieras y de seguros no incluidas en el perímetro de consolidación regulatorio cuando el banco no posea más del 10% del capital social emitido de la entidad (monto por encima del umbral del 10%)</t>
  </si>
  <si>
    <t>54a</t>
  </si>
  <si>
    <t>Inversiones no significativas en otros pasivos TLAC de entidades bancarias, financieras y de seguros no incluidas en el perímetro de consolidación regulatorio cuando el banco no posea más del 10% del capital social emitido de la entidad</t>
  </si>
  <si>
    <t>Inversiones significativas en el capital y otros pasivos TLAC de entidades bancarias, financieras y de seguros no incluidas en el perímetro de consolidación regulatorio (netas de posiciones cortas admisibles)</t>
  </si>
  <si>
    <t>Ajustes regulatorios totales al capital nivel 2</t>
  </si>
  <si>
    <t>Capital nivel 2 (T2)</t>
  </si>
  <si>
    <t>Patrimonio efectivo (PE = T1 + T2)</t>
  </si>
  <si>
    <t>Activos ponderados por riesgo totales</t>
  </si>
  <si>
    <t>Coeficientes, colchones de capital y cargo sistémico</t>
  </si>
  <si>
    <t>Capital ordinario nivel 1 (% de los APR)</t>
  </si>
  <si>
    <t>Capital nivel 1 (% de los APR)</t>
  </si>
  <si>
    <t>Patrimonio efectivo (% de los APR)</t>
  </si>
  <si>
    <t>Colchón de conservación y colchón contra cíclico, más requerimiento de mayor absorción de pérdidas para D SIBs (% de los APR)</t>
  </si>
  <si>
    <t>Del cual: colchón de conservación</t>
  </si>
  <si>
    <t>Del cual: colchón contra cíclico específico del banco de acuerdo con la norma local</t>
  </si>
  <si>
    <t>Del cual: requerimiento de mayor absorción de pérdidas para D-SIBs (HLA) (cargo mínimo)</t>
  </si>
  <si>
    <t xml:space="preserve">Capital ordinario nivel 1 (CET1) (% de los APR) disponible después de cumplir los requerimientos de capital mínimos del banco </t>
  </si>
  <si>
    <t>Mínimos locales</t>
  </si>
  <si>
    <t>Coeficiente mínimo local de CET1</t>
  </si>
  <si>
    <t>Coeficiente mínimo local de capital nivel 1</t>
  </si>
  <si>
    <t>Coeficiente mínimo local de Patrimonio efectivo</t>
  </si>
  <si>
    <t>Montos por debajo de los umbrales de deducción (antes de la ponderación por riesgo)</t>
  </si>
  <si>
    <t>Inversiones no significativas en el capital y otros pasivos TLAC de otras entidades financieras</t>
  </si>
  <si>
    <t>Inversiones significativas en el capital ordinario de entidades financieras</t>
  </si>
  <si>
    <t>Derechos de operación de créditos hipotecarios (netos de pasivos por impuestos relacionados)</t>
  </si>
  <si>
    <t>Activos por impuestos diferidos procedentes de diferencias temporales (netos de pasivos por impuestos relacionados)</t>
  </si>
  <si>
    <t>Techos aplicables a la inclusión de provisiones en el capital nivel 2</t>
  </si>
  <si>
    <t>Provisiones admisibles en el capital nivel 2 relativas a las posiciones sujetas al método estándar (antes de la aplicación del techo)</t>
  </si>
  <si>
    <t>Techo a la inclusión de provisiones en el capital nivel 2 de acuerdo con método estándar</t>
  </si>
  <si>
    <t>Provisiones admisibles en el capital nivel 2 relativas a las posiciones sujetas a metodologías internas (antes de la aplicación del techo)</t>
  </si>
  <si>
    <t>Techo a la inclusión de provisiones en el capital nivel de acuerdo con metodologías internas</t>
  </si>
  <si>
    <t>Instrumentos de capital sujetos a eliminación gradual (solo aplicable entre el 1 de diciembre de 2020 y el 1 de enero de 2031)</t>
  </si>
  <si>
    <t>Techo actual a los instrumentos CET1 sujetos a eliminación gradual</t>
  </si>
  <si>
    <t>Monto excluido del CET1 debido al techo (cantidad por encima del techo tras amortizaciones y vencimientos)</t>
  </si>
  <si>
    <t>Techo actual a los instrumentos AT1 sujetos a eliminación gradual</t>
  </si>
  <si>
    <t>Monto excluido del AT1 debido al techo (cantidad por encima del techo tras amortizaciones y vencimientos)</t>
  </si>
  <si>
    <t>Techo actual a los instrumentos T2 sujetos a eliminación gradual</t>
  </si>
  <si>
    <t>Monto excluido del T2 debido al techo (cantidad por encima del techo tras amortizaciones y vencimientos)</t>
  </si>
  <si>
    <t>pendiente</t>
  </si>
  <si>
    <t xml:space="preserve">Estados financieros publicados </t>
  </si>
  <si>
    <t>Con arreglo al perímetro de consolidación regulatorio</t>
  </si>
  <si>
    <t>Referencia</t>
  </si>
  <si>
    <t>Activos</t>
  </si>
  <si>
    <t>Al cierre del periodo</t>
  </si>
  <si>
    <t>Efectivo y depósitos en bancos</t>
  </si>
  <si>
    <t>Operaciones con liquidación en curso</t>
  </si>
  <si>
    <t>Activos financieros para negociar a valor razonable con cambios en resultados</t>
  </si>
  <si>
    <t>Contratos de derivados financieros</t>
  </si>
  <si>
    <t>Instrumentos financieros de deuda</t>
  </si>
  <si>
    <t>Otros</t>
  </si>
  <si>
    <t>Activos financieros no destinados a negociación valorados obligatoriamente a valor razonable con cambios en resultados</t>
  </si>
  <si>
    <t>Activos financieros desginados a valor razonable con cambios en resultados</t>
  </si>
  <si>
    <t>Activos financieros a valor razonable con cambios en otro resultado integral</t>
  </si>
  <si>
    <t>Contratos de derivados financieros para cobertura contable</t>
  </si>
  <si>
    <t>Activos financieros a costo amortizado</t>
  </si>
  <si>
    <t>Derechos por pactos de retroventa y préstamos de valores</t>
  </si>
  <si>
    <t>Adeudado por bancos</t>
  </si>
  <si>
    <t>Créditos y cuentas por cobrar a clientes - Comerciales</t>
  </si>
  <si>
    <t>Créditos y cuentas por cobrar a clientes - Vivienda</t>
  </si>
  <si>
    <t>Créditos y cuentas por cobrar a clientes - Consumo</t>
  </si>
  <si>
    <t>Inversiones en sociedades</t>
  </si>
  <si>
    <t>Activos intangibles</t>
  </si>
  <si>
    <t>De los cuales: Goodwill</t>
  </si>
  <si>
    <t>(a)</t>
  </si>
  <si>
    <t>De los cuales: otros intangibles (excluidos los derechos de operación de créditos hipotecarios)</t>
  </si>
  <si>
    <t>(b)</t>
  </si>
  <si>
    <t>De los cuales: derechos de operación de créditos hipotecarios</t>
  </si>
  <si>
    <t>(c)</t>
  </si>
  <si>
    <t>Activo fijo</t>
  </si>
  <si>
    <t>Activos por derecho a usar bienes en arrendamiento</t>
  </si>
  <si>
    <t>Impuestos corrientes</t>
  </si>
  <si>
    <t>Impuestos diferidos</t>
  </si>
  <si>
    <t>Otros activos</t>
  </si>
  <si>
    <t>Activos no corrientes y grupos enajenables para la venta</t>
  </si>
  <si>
    <t>Total activos</t>
  </si>
  <si>
    <t>Pasivos</t>
  </si>
  <si>
    <t>Pasivos financieros para negociar a valor razonable con cambios en resultados</t>
  </si>
  <si>
    <t>Pasivos financieros designados a valor razonables con cambios en resultados</t>
  </si>
  <si>
    <t>Del cual: DVA</t>
  </si>
  <si>
    <t>Pasivos financieros a costo amortizado</t>
  </si>
  <si>
    <t>Depósitos y otras obligaciones a la vista</t>
  </si>
  <si>
    <t>Depósitos y otras captaciones a plazo</t>
  </si>
  <si>
    <t>Obligaciones por pactos de retrocompra y préstamos de valores</t>
  </si>
  <si>
    <t>Obligaciones con bancos</t>
  </si>
  <si>
    <t>Instrumentos financieros de deuda emitidos</t>
  </si>
  <si>
    <t>Otras obligaciones financieras</t>
  </si>
  <si>
    <t>Obligaciones por contratos de arrendamiento</t>
  </si>
  <si>
    <t>Instrumentos financieros de capital regulatorio emitidos</t>
  </si>
  <si>
    <t>Provisiones por contingencias</t>
  </si>
  <si>
    <t>Provisiones para dividendos, pago de intereses y reapreciación de instrumentos financieros de capital regulatorio emitidos</t>
  </si>
  <si>
    <t>Provisiones especiales por riesgo de crédito</t>
  </si>
  <si>
    <t>De los cuales: pasivos por impuestos diferidos relacionados con Goodwill</t>
  </si>
  <si>
    <t>(d)</t>
  </si>
  <si>
    <t>De los cuales: pasivos por impuestos diferidos relacionados con activos intangibles (excluidos los derechos de operación de créditos hipotecarios)</t>
  </si>
  <si>
    <t>(e)</t>
  </si>
  <si>
    <t>De los cuales: pasivos por impuestos diferidos relacionados con derechos de operación de créditos hipotecarios</t>
  </si>
  <si>
    <t>(f)</t>
  </si>
  <si>
    <t>Otros pasivos</t>
  </si>
  <si>
    <t>Pasivos incluidos en enajenables para la venta</t>
  </si>
  <si>
    <t>Total pasivos</t>
  </si>
  <si>
    <t>Patrimonio</t>
  </si>
  <si>
    <t>Del cual: monto admisible como CET1</t>
  </si>
  <si>
    <t>(h)</t>
  </si>
  <si>
    <t>Del cual: monto admisible como AT1</t>
  </si>
  <si>
    <t>Reservas</t>
  </si>
  <si>
    <t>Otro resultado integral acumulado</t>
  </si>
  <si>
    <t>Elementos que no se reclasificarán en resultados</t>
  </si>
  <si>
    <t>Elementos que pueden reclasificarse en resultados</t>
  </si>
  <si>
    <t>Utilidades acumuladas retenidas de ejercicios anteriores</t>
  </si>
  <si>
    <t>Utilidad del ejercicio</t>
  </si>
  <si>
    <t>Menos: Provisiones para dividendos, pago de intereses y reapreciación de instrumentos financieros de capital regulatorio emitidos</t>
  </si>
  <si>
    <t>De los propietarios del banco</t>
  </si>
  <si>
    <t>Del interés no controlador</t>
  </si>
  <si>
    <t>Total de patrimonio</t>
  </si>
  <si>
    <t>Emisor</t>
  </si>
  <si>
    <t>Banco Santander Chile</t>
  </si>
  <si>
    <t>Identificador único (ej. CUSIP, ISIN o identificador Bloomberg de una colocación privada)</t>
  </si>
  <si>
    <t>USTDG10508</t>
  </si>
  <si>
    <t>USTDG20908</t>
  </si>
  <si>
    <t>USTDG30710</t>
  </si>
  <si>
    <t>USTDG40710</t>
  </si>
  <si>
    <t>USTDG50411</t>
  </si>
  <si>
    <t>USTDH10411</t>
  </si>
  <si>
    <t>USTDH20914</t>
  </si>
  <si>
    <t>USTDH30914</t>
  </si>
  <si>
    <t>USTD-M0301</t>
  </si>
  <si>
    <t>USTDW20320</t>
  </si>
  <si>
    <t>USTDW70320</t>
  </si>
  <si>
    <t>USTD-X1107</t>
  </si>
  <si>
    <t>USTD-Z1207</t>
  </si>
  <si>
    <t>Legislación(es) por la(s) que se rige el instrumento</t>
  </si>
  <si>
    <t>Ley General de Bancos</t>
  </si>
  <si>
    <t>Medios por los que se exige el obligado cumplimiento de la sección 13 de las condiciones de emisión (hoja de términos) de TLAC (para otros instrumentos admisibles como TLAC que se rigen por legislación extranjera</t>
  </si>
  <si>
    <t>Normas durante el periodo de transición</t>
  </si>
  <si>
    <t>AT1</t>
  </si>
  <si>
    <t>T2</t>
  </si>
  <si>
    <t>Normas posteriores a la transición</t>
  </si>
  <si>
    <t>Admisible a nivel individual/consolidado  local/consolidado global</t>
  </si>
  <si>
    <t>Consolidado local</t>
  </si>
  <si>
    <t>Tipo de instrumento</t>
  </si>
  <si>
    <t>BONO SIN PLAZO FIJO DE VENCIMIENTO</t>
  </si>
  <si>
    <t>BONO SUBORDINADO</t>
  </si>
  <si>
    <t>Cifra consignada en el patrimonio efectivo (cifra monetaria en millones, en la fecha de divulgación más reciente)</t>
  </si>
  <si>
    <t>Valor nominal del instrumento*</t>
  </si>
  <si>
    <t>Clasificación contable</t>
  </si>
  <si>
    <t>PASIVO – COSTO AMORTIZADO</t>
  </si>
  <si>
    <t>Fecha original de emisión</t>
  </si>
  <si>
    <t>Sin vencimiento (perpetuo) o a vencimiento</t>
  </si>
  <si>
    <t>SIN VENCIMIENTO</t>
  </si>
  <si>
    <t>FECHA VENCIMIENTO</t>
  </si>
  <si>
    <t>Fecha original de vencimiento</t>
  </si>
  <si>
    <t>Amortización anticipada por parte del emisor sujeta a previa aprobación de la Comisión</t>
  </si>
  <si>
    <t>Si</t>
  </si>
  <si>
    <t>No</t>
  </si>
  <si>
    <t>Fecha de amortización anticipada opcional, fechas de amortización anticipada contingente y monto</t>
  </si>
  <si>
    <t>i) 26/10/2026
ii) Monto total</t>
  </si>
  <si>
    <t>No aplica</t>
  </si>
  <si>
    <t>Posteriores fechas de amortización, si aplica</t>
  </si>
  <si>
    <t>Cualquier fecha posterior al primer rescate</t>
  </si>
  <si>
    <t xml:space="preserve">Intereses / dividendos </t>
  </si>
  <si>
    <t>Interés/ dividendo fijo o variable</t>
  </si>
  <si>
    <t>FIJO</t>
  </si>
  <si>
    <t>Tasa de interés del cupón y cualquier índice relacionado</t>
  </si>
  <si>
    <t>Existencia de un mecanismo que frene el dividendo</t>
  </si>
  <si>
    <t>Totalmente discrecional, parcialmente discrecional u obligatorio</t>
  </si>
  <si>
    <t>Parcialmente discrecional</t>
  </si>
  <si>
    <t>Obligatorio</t>
  </si>
  <si>
    <t>Existencia de cláusula step-up u otro incentivo a amortizar</t>
  </si>
  <si>
    <t>No acumulativo o acumulativo</t>
  </si>
  <si>
    <t>No acumulativo</t>
  </si>
  <si>
    <t>Convertible o no convertible</t>
  </si>
  <si>
    <t>No convertible</t>
  </si>
  <si>
    <t>Si es convertible, gatillo(s) de la conversión</t>
  </si>
  <si>
    <t>Si es convertible, total o parcial</t>
  </si>
  <si>
    <t>Si es convertible, tasa de conversión</t>
  </si>
  <si>
    <t>Si es convertible, conversión obligatoria u opcional</t>
  </si>
  <si>
    <t>Si es convertible, especificar el tipo de instrumento en el que es convertible</t>
  </si>
  <si>
    <t>Si es convertible, especificar el emisor del instrumento en el que se convierte</t>
  </si>
  <si>
    <t>Posibilidad de depreciación/caducidad del valor contable</t>
  </si>
  <si>
    <t>Si se contempla la depreciación/caducidad del valor contable, gatillos(s) de la depreciación/caducidad</t>
  </si>
  <si>
    <t>Gatillos: Default, Interest Cancellation y Loss Absorption</t>
  </si>
  <si>
    <t>Si se contempla la depreciación/caducidad del valor contable, depreciación/caducidad total o parcial</t>
  </si>
  <si>
    <t>Si se contempla la depreciación/caducidad del valor contable, depreciación/caducidad permanente o temporal</t>
  </si>
  <si>
    <t>Permanente</t>
  </si>
  <si>
    <t>Si la depreciación/caducidad del valor contable es temporal, descripción del mecanismo de reapreciación posterior del valor contable</t>
  </si>
  <si>
    <t>34a</t>
  </si>
  <si>
    <t>Tipo de subordinación</t>
  </si>
  <si>
    <t>Posición en la jerarquía de subordinación en caso de liquidación (especificar el tipo de instrumento inmediatamente preferente al instrumento en cuestión en el orden de prelación para insolvencias de la entidad jurídica en cuestión)</t>
  </si>
  <si>
    <t>Características transitorias eximentes</t>
  </si>
  <si>
    <t>En caso afirmativo, especificar las características eximentes</t>
  </si>
  <si>
    <t>* Los montos presentados están expresados en millones de pesos, utilizando el tipo de cambio vigente al cierre del semestre ($802.68). A continuación, se presentan los resultados en dólares estadounidenses</t>
  </si>
  <si>
    <t>Valor nominal del instrumento</t>
  </si>
  <si>
    <t>Cifras en MMCLP, Datos promedios del trimestre</t>
  </si>
  <si>
    <t>Activos totales en los estados financieros publicados (neto de provisiones exigidas)</t>
  </si>
  <si>
    <t>Ajustes sobre CET1</t>
  </si>
  <si>
    <t>Ajustes relativos a activos fiduciarios reconocidos en el balance conforme al marco contable vigente, pero excluidos de la medida de la exposición del coeficiente de apalancamiento</t>
  </si>
  <si>
    <t>Exposición con instrumentos financieros derivados (equivalentes de crédito)</t>
  </si>
  <si>
    <t>Ajustes por operaciones de financiación con valores SFT (es decir, repos y préstamos garantizados similares)</t>
  </si>
  <si>
    <t>Ajustes por exposiciones de créditos contingentes</t>
  </si>
  <si>
    <t>Otros ajustes (activos que se generan por la intermediaciónde instrumentos financieros a nombre propio por cuenta de terceros, otros)</t>
  </si>
  <si>
    <t>Medida de la exposición de la razón de apalancamiento (suma fila 1 a 7)</t>
  </si>
  <si>
    <t>*Información promedio del trimestre</t>
  </si>
  <si>
    <t>Cifras en MMCLP, Datos Promedios del trimestre</t>
  </si>
  <si>
    <t>Exposiciones dentro de balance</t>
  </si>
  <si>
    <t>Exposiciones de balance (excluido derivados)</t>
  </si>
  <si>
    <t>Exposiciones totales dentro del balance (excluidos derivados) (suma de las filas 1 y 2)</t>
  </si>
  <si>
    <t>Exposiciones en derivados (Equivalentes de crédito)</t>
  </si>
  <si>
    <t>Equivalentes de crédito asociado a todas las operaciones con derivados (valor razonable y monto adicional)</t>
  </si>
  <si>
    <t>Montos añadidos por exposiciones futuras potenciales asociadas a todas las operaciones con derivados</t>
  </si>
  <si>
    <t>Garantías brutas proporcionadas para la deducción de los activos del balance de acuerdo con el marco contable</t>
  </si>
  <si>
    <t>Deducciones de activos por cobrar por el margen de variación de efectivo provisto en transacciones de derivados</t>
  </si>
  <si>
    <t>(Tramo ECC exento por exposiciones a operaciones comerciales liquidadas por el cliente)</t>
  </si>
  <si>
    <t>Monto nocional efectivo ajustado de los derivados de crédito suscritos</t>
  </si>
  <si>
    <t>(Compensaciones nocionales efectivas ajustadas y deducciones adicionales por derivados del crédito suscritos)</t>
  </si>
  <si>
    <t>Total de exposiciones a derivados (fila 4)</t>
  </si>
  <si>
    <t>Exposiciones por operaciones de financiación con valores (SFT)</t>
  </si>
  <si>
    <t>Activos SFT brutos (sin reconocer compensaciones), después de ajustes por transacciones contables por ventas</t>
  </si>
  <si>
    <t>(Cifra neta de montos pendientes de pago en efectivo y montos pendientes de cobro en efectivo relativos a activos SFT brutos)</t>
  </si>
  <si>
    <t>Exposición al riesgo de crédito de contraparte por activos SFT</t>
  </si>
  <si>
    <t>Exposiciones por operaciones como agente</t>
  </si>
  <si>
    <t>Total de exposiciones por operaciones de financiación con valores (suma de las filas 12 a 15)</t>
  </si>
  <si>
    <t>Otras exposiciones fuera de balance</t>
  </si>
  <si>
    <t>Exposición fuera de balance valorada por su monto nocional bruto</t>
  </si>
  <si>
    <t>(Ajuste por conversión a equivalentes crediticios)</t>
  </si>
  <si>
    <t>Partidas fueras de balance (suma de las filas 17 y 18)</t>
  </si>
  <si>
    <t>Capital y exposiciones totales</t>
  </si>
  <si>
    <t>Capital básico</t>
  </si>
  <si>
    <t>Total de exposiciones (suma de las filas 3, 11 y 19)</t>
  </si>
  <si>
    <t>Razón de apalancamiento</t>
  </si>
  <si>
    <t>**Datos reprocesados respecto al Informe de Pilar III de marzo 2023, debido a interpretaciones erróneas de la norma.</t>
  </si>
  <si>
    <t>Valor contable bruto</t>
  </si>
  <si>
    <t>Indemnizaciones (dotaciones) / Deterioro</t>
  </si>
  <si>
    <t>Provisiones asociadas</t>
  </si>
  <si>
    <t>Provisiones contables ECL para pérdidas crediticias</t>
  </si>
  <si>
    <t>Valor neto (a+b-d)</t>
  </si>
  <si>
    <t>Exposiciones en incumplimiento</t>
  </si>
  <si>
    <t>Exposiciones sin incumplimiento</t>
  </si>
  <si>
    <t>Provisiones específicas</t>
  </si>
  <si>
    <t>Provisiones adicionales</t>
  </si>
  <si>
    <t>Colocaciones en el libro de banca</t>
  </si>
  <si>
    <t>Instrumentos financieros en el libro de banca</t>
  </si>
  <si>
    <t>2.1</t>
  </si>
  <si>
    <t>Otros activos en el libro de banca</t>
  </si>
  <si>
    <t>Exposiciones fuera de balance</t>
  </si>
  <si>
    <t>Total</t>
  </si>
  <si>
    <t>CR2 - Cambios en el stock de colocaciones e instrumentos financieros no derivados en el libro de banca en incumplimiento</t>
  </si>
  <si>
    <t>Colocaciones e instrumentos financieros no derivados en el libro de banca en situación de incumplimiento al cierre de periodo de declaración anterior</t>
  </si>
  <si>
    <t>Activos que pasaron a incumplimiento desde el cierre del periodo anterior</t>
  </si>
  <si>
    <t>Activos que salieron de la condición de incumplimiento desde el cierre del periodo anterior</t>
  </si>
  <si>
    <t>Montos castigados desde el cierre del periodo anterior</t>
  </si>
  <si>
    <t>Otros cambios</t>
  </si>
  <si>
    <t>Colocaciones e instrumentos financieros no derivados del libro de banca en situación de incumplimiento al cierre del periodo de declaración</t>
  </si>
  <si>
    <t>*Las exposiciones en incumplimiento incluyen partidas fuera de balance (contingente)</t>
  </si>
  <si>
    <t>CR3 - Técnicas de mitigación de RC (CRM): presentación general</t>
  </si>
  <si>
    <t>Exposiciones no garantizadas</t>
  </si>
  <si>
    <t>Exposiciones garantizadas</t>
  </si>
  <si>
    <t>Exposiciones garantizadas por avales o fianzas</t>
  </si>
  <si>
    <t>Exposiciones garantizadas con garantías financieras</t>
  </si>
  <si>
    <t>Exposiciones garantizadas por derivados de crédito</t>
  </si>
  <si>
    <t>Colocaciones</t>
  </si>
  <si>
    <t>Instrumentos financieros no derivados</t>
  </si>
  <si>
    <t xml:space="preserve">Total </t>
  </si>
  <si>
    <t>De los cuales, en situación de incumplimiento</t>
  </si>
  <si>
    <t>Exposiciones antes de FCC y CRM</t>
  </si>
  <si>
    <t>Exposiciones después de FCC y CRM</t>
  </si>
  <si>
    <t>APRC y densidad de APRC</t>
  </si>
  <si>
    <t>Clases de Activos</t>
  </si>
  <si>
    <t xml:space="preserve">Monto en balance </t>
  </si>
  <si>
    <t xml:space="preserve">Monto fuera de balance </t>
  </si>
  <si>
    <t>Monto en balance</t>
  </si>
  <si>
    <t>APRC</t>
  </si>
  <si>
    <t>Densidad de los APRC</t>
  </si>
  <si>
    <t>Soberanos y Bancos Centrales</t>
  </si>
  <si>
    <t>Entidades del sector público</t>
  </si>
  <si>
    <t>Instituciones internaciones y Bancos multilaterales de desarrollo</t>
  </si>
  <si>
    <t>Bancos y Cooperativas de Ahorro y Crédito supervisadas por la CMF</t>
  </si>
  <si>
    <t>De los cuales, sociedades de valores y otras instituciones financieras</t>
  </si>
  <si>
    <t>Bonos garantizados e hipotecarios</t>
  </si>
  <si>
    <t>Empresas</t>
  </si>
  <si>
    <t xml:space="preserve">De los cuales, sociedades de valores y otras instituciones financieras </t>
  </si>
  <si>
    <t>Préstamos especializados</t>
  </si>
  <si>
    <t>Deuda subordinada, acciones y otros instrumentos de capital</t>
  </si>
  <si>
    <t>Minoristas</t>
  </si>
  <si>
    <t xml:space="preserve">Bienes raíces </t>
  </si>
  <si>
    <t>De lo cuales, bien raíz residencial</t>
  </si>
  <si>
    <t>De lo cuales, bien raíz comercial</t>
  </si>
  <si>
    <t>De lo cuales, CRE en general</t>
  </si>
  <si>
    <t xml:space="preserve">De lo cuales, adquisición de terrenos, promoción y construcción </t>
  </si>
  <si>
    <t>Fondos de inversión</t>
  </si>
  <si>
    <t xml:space="preserve">En incumplimiento </t>
  </si>
  <si>
    <t>Categorías de mayor riesgo</t>
  </si>
  <si>
    <t>Transferencia de fondos en curso</t>
  </si>
  <si>
    <t>CR5 - Método estándar: exposición al RC y efectos del CRM</t>
  </si>
  <si>
    <t xml:space="preserve">Ponderación por RC→ </t>
  </si>
  <si>
    <t>Monto total de exposiciones al RC (después de FCC y CRM)</t>
  </si>
  <si>
    <t>Tipos de contrapartes ↓</t>
  </si>
  <si>
    <t xml:space="preserve">Categorías de mayor riesgo </t>
  </si>
  <si>
    <t>Sumatoria de valores razonables positivos</t>
  </si>
  <si>
    <t>Nocionales asociados</t>
  </si>
  <si>
    <t>Montos adicionales</t>
  </si>
  <si>
    <t>Equivalente de crédito, antes de CRM</t>
  </si>
  <si>
    <t>Equivalente de crédito, después de CRM</t>
  </si>
  <si>
    <t>APRC, después de CRM</t>
  </si>
  <si>
    <t>Exposición con contraparte bilateral</t>
  </si>
  <si>
    <t>Exposición con contraparte ECC</t>
  </si>
  <si>
    <t>Enfoque simple para la mitigación del riesgo de crédito (para SFT)</t>
  </si>
  <si>
    <t>Enfoque integral para la mitigación del riesgo de crédito (para SFT)</t>
  </si>
  <si>
    <t>VaR para SFT</t>
  </si>
  <si>
    <t>CCR3 - Análisis de la exposición al riesgo de crédito de contraparte</t>
  </si>
  <si>
    <t>PRC→</t>
  </si>
  <si>
    <t>Otras</t>
  </si>
  <si>
    <t>Exposición total al RC</t>
  </si>
  <si>
    <t xml:space="preserve">Tipo contraparte↓ </t>
  </si>
  <si>
    <t>Instituciones internacionales o Bancos multilaterales de desarrollo</t>
  </si>
  <si>
    <t>Sociedades de valores</t>
  </si>
  <si>
    <t>CCR5 - Análisis de la exposición al riesgo de crédito de contraparte</t>
  </si>
  <si>
    <t>Colateral empleado en operaciones con derivados</t>
  </si>
  <si>
    <t>Colateral empleado en operaciones de financiamiento de valores</t>
  </si>
  <si>
    <t>Valor razonable del colateral recibido</t>
  </si>
  <si>
    <t>Valor razonable del colateral entregado</t>
  </si>
  <si>
    <t>Segregado</t>
  </si>
  <si>
    <t>No Segregado</t>
  </si>
  <si>
    <t>Efectivo - moneda nacional</t>
  </si>
  <si>
    <t>Efectivo - Otras monedas</t>
  </si>
  <si>
    <t>Titulos de deuda emitidos por el Estado chileno o por el BCCh</t>
  </si>
  <si>
    <t>Otra deuda soberana</t>
  </si>
  <si>
    <t>Titulo de deuda corporativos con grado de inversión</t>
  </si>
  <si>
    <t>Otros titulos de deuda corporativos</t>
  </si>
  <si>
    <t>Acciones</t>
  </si>
  <si>
    <t>Otro colateral</t>
  </si>
  <si>
    <t xml:space="preserve">Exposición después de CRM </t>
  </si>
  <si>
    <t>Exposición a ECC autorizadas (total)</t>
  </si>
  <si>
    <t>Exposiciones por operaciones frente a ECC autorizadas (excluidos márgenes iniciales y aportes al fondo de garantía) de las cuales:</t>
  </si>
  <si>
    <t>(i) Derivados OTC</t>
  </si>
  <si>
    <t>(ii) Derivados negociados en bolsa</t>
  </si>
  <si>
    <t>(iii) Operaciones de financiación con valores</t>
  </si>
  <si>
    <t>(iv) Conjuntos de derivados en los que se haya aprobado la compensación entre productos</t>
  </si>
  <si>
    <t>Margen inicial  segregado</t>
  </si>
  <si>
    <t>Margen inicial no segregado</t>
  </si>
  <si>
    <t>Aportes desembolsados al fondo de garantía</t>
  </si>
  <si>
    <t>Aportes no desembolsados al fondo de garantía</t>
  </si>
  <si>
    <t xml:space="preserve">Exposiciones a ECC no autorizadas (total) </t>
  </si>
  <si>
    <t xml:space="preserve">Exposiciones por operaciones frente a ECC no autorizadas (excluidos márgenes iniciales y aportes al fondo de garantía) de las cuales: </t>
  </si>
  <si>
    <t xml:space="preserve">i) Derivados OTC </t>
  </si>
  <si>
    <t xml:space="preserve">ii) Derivados negociados en bolsa </t>
  </si>
  <si>
    <t xml:space="preserve">iii) Operaciones de financiación con valores </t>
  </si>
  <si>
    <t xml:space="preserve">iv) Conjuntos de derivados en los que se haya aprobado la compensación entre productos </t>
  </si>
  <si>
    <t>Margen inicial segregado</t>
  </si>
  <si>
    <t xml:space="preserve">Margen inicial no segregado </t>
  </si>
  <si>
    <t xml:space="preserve">Aportes no desembolsados al fondo de garantía </t>
  </si>
  <si>
    <t>Riesgo de tasas de interés (general y específico)</t>
  </si>
  <si>
    <t>Riesgo de cotizaciones bursátiles (general y específico)</t>
  </si>
  <si>
    <t>Riesgo de moneda extranjera</t>
  </si>
  <si>
    <t>Riesgo de materias primas</t>
  </si>
  <si>
    <t>Opciones – método simplificado</t>
  </si>
  <si>
    <t>Opciones – método delta-plus</t>
  </si>
  <si>
    <t>Opciones – método de escenarios</t>
  </si>
  <si>
    <t>Securitizaciones</t>
  </si>
  <si>
    <t xml:space="preserve"> Cifras en MMCLP, Datos promedios del trimestre</t>
  </si>
  <si>
    <r>
      <rPr>
        <b/>
        <sz val="12"/>
        <color theme="0"/>
        <rFont val="Santander Text"/>
      </rPr>
      <t>Valor total no ponderado</t>
    </r>
    <r>
      <rPr>
        <sz val="12"/>
        <color theme="0"/>
        <rFont val="Santander Text"/>
      </rPr>
      <t xml:space="preserve"> (promedio)</t>
    </r>
  </si>
  <si>
    <r>
      <rPr>
        <b/>
        <sz val="12"/>
        <color theme="0"/>
        <rFont val="Santander Text"/>
      </rPr>
      <t>Valor total ponderado</t>
    </r>
    <r>
      <rPr>
        <sz val="12"/>
        <color theme="0"/>
        <rFont val="Santander Text"/>
      </rPr>
      <t xml:space="preserve"> (promedio)</t>
    </r>
  </si>
  <si>
    <t>Activos líquidos de alta calidad (ALAC)</t>
  </si>
  <si>
    <t>ALAC</t>
  </si>
  <si>
    <t>Flujos de egresos</t>
  </si>
  <si>
    <t>Depósitos, obligaciones a la vista y otras captaciones a plazo a personas naturales y PyMES (depósitos minoristas), de los cuales:</t>
  </si>
  <si>
    <t>Cubiertos 100% por un seguro de depósito o garantía (depósitos estables)</t>
  </si>
  <si>
    <t>No cubiertos o parcialmente cubiertos por un seguro de depósito o garantía (depósitos menos estables)</t>
  </si>
  <si>
    <t>Depósitos, obligaciones a la vista y otras captaciones a plazo de mayoristas no cubierto o parcialmente cubierto por un seguro de depósito o garantía (Financiación mayorista no garantizada), de la cual:</t>
  </si>
  <si>
    <t>Con fines operacionales (depósitos operativos)</t>
  </si>
  <si>
    <t>Sin fines operacionales (depósitos no operativos)</t>
  </si>
  <si>
    <t>Deuda no garantizada</t>
  </si>
  <si>
    <t>Depósitos, obligaciones a la vista y otras captaciones a plazo de mayoristas no cubierto o parcialmente cubierto por un seguro de depósito o garantía (financiación mayorista no garantizada), de la cual:</t>
  </si>
  <si>
    <t>Requerimientos adicionales, de los cuales:</t>
  </si>
  <si>
    <t>Egresos por instrumentos derivados, otros requerimientos adiconales de liquidez y de garantías</t>
  </si>
  <si>
    <t>Egresos relacionados con la pérdida de financiación en instrumentos de deuda</t>
  </si>
  <si>
    <t>Facilidades de crédito y liquidez (líneas entregadas)</t>
  </si>
  <si>
    <t>Otras obligaciones de financiación contractual</t>
  </si>
  <si>
    <t>Otras obligaciones de financiación contingente</t>
  </si>
  <si>
    <t>Egresos totales</t>
  </si>
  <si>
    <t>Flujos de ingresos</t>
  </si>
  <si>
    <t>Crédito garantizado (colocaciones, contrato de retro venta)</t>
  </si>
  <si>
    <t>Ingresos procedentes de posiciones totalmente al corriente de pago (efectivo y disponible, instrumentos de inversión no derivados)</t>
  </si>
  <si>
    <t>Otros ingresos (derivados y otros activos)</t>
  </si>
  <si>
    <t>Ingresos Totales</t>
  </si>
  <si>
    <t>Total Ajustado</t>
  </si>
  <si>
    <t>ALAC total</t>
  </si>
  <si>
    <t>LCR (%)</t>
  </si>
  <si>
    <t>Valor no ponderado por vencimiento contractual</t>
  </si>
  <si>
    <t>Valor ponderado</t>
  </si>
  <si>
    <t>Sin vencimiento (banda 1)</t>
  </si>
  <si>
    <t>&lt; 6 meses (bandas 2, 3 y 4)</t>
  </si>
  <si>
    <t>De 6 meses a 1 año (banda 5)</t>
  </si>
  <si>
    <t>≥ 1 año (banda 6 y 7)</t>
  </si>
  <si>
    <t>Financiamiento Estable Disponible (FED)</t>
  </si>
  <si>
    <t xml:space="preserve">Capital: </t>
  </si>
  <si>
    <t>Capital regulatorio</t>
  </si>
  <si>
    <t>Otros instrumentos de capital</t>
  </si>
  <si>
    <t>Depósitos, obligaciones a la vista y otras captaciones a plazo de mayoristas (financiación mayorista), de las cuales:</t>
  </si>
  <si>
    <t>Sin fines operacionales y otra financiación mayorista</t>
  </si>
  <si>
    <t>Pasivos con correspondientes activos interdependientes</t>
  </si>
  <si>
    <t>Otros pasivos, de los cuales:</t>
  </si>
  <si>
    <t>Pasivos derivados a efectos del NSFR</t>
  </si>
  <si>
    <t>Todos los demás recursos propios y ajenos no incluidos en las anteriores categorías</t>
  </si>
  <si>
    <t>FED TOTAL</t>
  </si>
  <si>
    <t>Financiamiento Estable Requerido (FER)</t>
  </si>
  <si>
    <t>Total de activos líquidos de alta calidad (ALAC) a efectos del NSFR</t>
  </si>
  <si>
    <t>Depósitos mantenidos en otras instituciones financieras con fines operativos</t>
  </si>
  <si>
    <t>Préstamos y valores al corriente de pago:</t>
  </si>
  <si>
    <t>Préstamos al corriente de pago a instituciones financieras garantizadas por ALAC de nivel 1</t>
  </si>
  <si>
    <t>Préstamos al corriente de pago a instituciones financieras garantizadas por ALAC distintos de nivel 1 y préstamos al corriente de pago a instituciones financieras no garantizadas</t>
  </si>
  <si>
    <t>Préstamos al corriente de pago a sociedades financieras, préstamos a clientes minoristas y pequeñas empresas, y préstamos a soberanos, bancos centrales y PSE, de los cuales:</t>
  </si>
  <si>
    <t>Con una ponderación por riesgo menor o igual al 35% según el Método Estándar de BII para el tratamiento del riesgo de crédito</t>
  </si>
  <si>
    <t>Colocaciones hipotecaria vivienda, de las cuales:</t>
  </si>
  <si>
    <t>Valores que no se encuentran en situación de impago y no son admisibles como ALAC, incluidos títulos de negociados en mercados de valores</t>
  </si>
  <si>
    <t>Activos con correspondientes pasivos interdependientes</t>
  </si>
  <si>
    <t>Otros activos:</t>
  </si>
  <si>
    <t>Materias primas negociadas físicamente, incluido el oro</t>
  </si>
  <si>
    <t>Activos aportados como margen inicial en contratos de derivados y contribuciones a los fondos de garantía de los ECC</t>
  </si>
  <si>
    <t>Activos derivados a efectos del NSFR</t>
  </si>
  <si>
    <t>Pasivos derivados a efectos del NSFR antes de la deducción del margen de variación aportado</t>
  </si>
  <si>
    <t>Todos los demás activos no incluidos previamente</t>
  </si>
  <si>
    <t>Partidas fuera de balance</t>
  </si>
  <si>
    <t>FER TOTAL</t>
  </si>
  <si>
    <t>NSFR (%)</t>
  </si>
  <si>
    <t>Activos sujetos a cargas</t>
  </si>
  <si>
    <t>Facilidades del Banco Central</t>
  </si>
  <si>
    <t>Activos libres 
de cargas</t>
  </si>
  <si>
    <t>Activos fijos</t>
  </si>
  <si>
    <t>(Montos de los activos deducidos para determinar el capital básico y ajustes regulatorios)</t>
  </si>
  <si>
    <t>APR en MES Junio 2023</t>
  </si>
  <si>
    <t xml:space="preserve"> -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</si>
</sst>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64" formatCode="0.00000000%"/>
    <numFmt numFmtId="165" formatCode="#,##0\ [$USD]"/>
    <numFmt numFmtId="166" formatCode="0.000%"/>
  </numFmts>
  <fonts count="75">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6"/>
      <color rgb="FFFF0000"/>
      <name val="Santander Text"/>
      <family val="2"/>
    </font>
    <font>
      <sz val="10"/>
      <color theme="1"/>
      <name val="Arial"/>
      <family val="2"/>
    </font>
    <font>
      <b/>
      <sz val="16"/>
      <color theme="1"/>
      <name val="Santander Text"/>
      <family val="2"/>
    </font>
    <font>
      <b/>
      <sz val="16"/>
      <color rgb="FF009AD8"/>
      <name val="Santander Text"/>
      <family val="2"/>
    </font>
    <font>
      <sz val="12"/>
      <color rgb="FF009CD6"/>
      <name val="Segoe UI"/>
      <family val="2"/>
    </font>
    <font>
      <sz val="12"/>
      <color theme="1"/>
      <name val="Santander Text"/>
    </font>
    <font>
      <sz val="12"/>
      <color rgb="FFFF0000"/>
      <name val="Santander Text"/>
    </font>
    <font>
      <sz val="12"/>
      <color rgb="FF009CD6"/>
      <name val="Santander Text"/>
    </font>
    <font>
      <u/>
      <sz val="12"/>
      <color indexed="12"/>
      <name val="Santander Text"/>
    </font>
    <font>
      <sz val="10"/>
      <color theme="1"/>
      <name val="Santander Text"/>
      <family val="2"/>
    </font>
    <font>
      <sz val="11"/>
      <color rgb="FF1F497D"/>
      <name val="Calibri"/>
      <family val="2"/>
    </font>
    <font>
      <sz val="10"/>
      <name val="Arial"/>
      <family val="2"/>
    </font>
    <font>
      <b/>
      <sz val="16"/>
      <name val="Santander Text"/>
      <family val="2"/>
    </font>
    <font>
      <b/>
      <i/>
      <sz val="16"/>
      <color rgb="FFFF0000"/>
      <name val="Santander Text"/>
      <family val="2"/>
    </font>
    <font>
      <sz val="12"/>
      <name val="Santander Text"/>
      <family val="2"/>
    </font>
    <font>
      <b/>
      <i/>
      <sz val="12"/>
      <color rgb="FFFF0000"/>
      <name val="Santander Text"/>
      <family val="2"/>
    </font>
    <font>
      <sz val="10"/>
      <name val="Santander Text"/>
      <family val="2"/>
    </font>
    <font>
      <b/>
      <sz val="12"/>
      <color theme="0"/>
      <name val="Santander Text"/>
      <family val="2"/>
    </font>
    <font>
      <b/>
      <sz val="12"/>
      <color theme="0"/>
      <name val="Santander Text"/>
    </font>
    <font>
      <sz val="12"/>
      <color theme="1"/>
      <name val="Calibri"/>
      <family val="2"/>
      <scheme val="minor"/>
    </font>
    <font>
      <sz val="12"/>
      <color theme="1"/>
      <name val="Santander Text"/>
      <family val="2"/>
    </font>
    <font>
      <sz val="10"/>
      <color rgb="FFFF0000"/>
      <name val="Santander Text"/>
      <family val="2"/>
    </font>
    <font>
      <sz val="11"/>
      <color theme="1"/>
      <name val="Santander Text"/>
      <family val="2"/>
    </font>
    <font>
      <sz val="12"/>
      <color theme="0"/>
      <name val="Santander Text"/>
      <family val="2"/>
    </font>
    <font>
      <b/>
      <sz val="12"/>
      <color theme="0"/>
      <name val="Calibri"/>
      <family val="2"/>
    </font>
    <font>
      <sz val="12"/>
      <color theme="1"/>
      <name val="Arial"/>
      <family val="2"/>
    </font>
    <font>
      <sz val="8"/>
      <name val="Santander Text"/>
      <family val="2"/>
    </font>
    <font>
      <b/>
      <sz val="12"/>
      <color rgb="FFFF0000"/>
      <name val="Santander Text"/>
      <family val="2"/>
    </font>
    <font>
      <sz val="8"/>
      <color rgb="FFFF0000"/>
      <name val="Santander Text"/>
      <family val="2"/>
    </font>
    <font>
      <b/>
      <sz val="12"/>
      <color theme="1"/>
      <name val="Calibri"/>
      <family val="2"/>
      <scheme val="minor"/>
    </font>
    <font>
      <sz val="11"/>
      <color rgb="FFFF0000"/>
      <name val="Santander Text"/>
      <family val="2"/>
    </font>
    <font>
      <sz val="11"/>
      <name val="Calibri"/>
      <family val="2"/>
      <scheme val="minor"/>
    </font>
    <font>
      <sz val="12"/>
      <name val="Santander Text"/>
    </font>
    <font>
      <sz val="12"/>
      <color theme="0"/>
      <name val="Santander Text"/>
    </font>
    <font>
      <b/>
      <sz val="12"/>
      <color theme="1"/>
      <name val="Santander Text"/>
    </font>
    <font>
      <sz val="12"/>
      <color rgb="FF000000"/>
      <name val="Calibri"/>
      <family val="2"/>
    </font>
    <font>
      <sz val="11"/>
      <color theme="0"/>
      <name val="Calibri"/>
      <family val="2"/>
    </font>
    <font>
      <sz val="11"/>
      <color rgb="FF000000"/>
      <name val="Calibri"/>
      <family val="2"/>
    </font>
    <font>
      <i/>
      <sz val="11"/>
      <color rgb="FF000000"/>
      <name val="Calibri"/>
      <family val="2"/>
    </font>
    <font>
      <i/>
      <sz val="11"/>
      <color theme="1"/>
      <name val="Calibri"/>
      <family val="2"/>
      <scheme val="minor"/>
    </font>
    <font>
      <b/>
      <sz val="12"/>
      <name val="Santander Text"/>
    </font>
    <font>
      <sz val="12"/>
      <color rgb="FF000000"/>
      <name val="Santander text"/>
    </font>
    <font>
      <i/>
      <sz val="12"/>
      <color rgb="FF000000"/>
      <name val="Santander text"/>
    </font>
    <font>
      <i/>
      <sz val="12"/>
      <color theme="1"/>
      <name val="Santander text"/>
    </font>
    <font>
      <sz val="12"/>
      <name val="Arial"/>
      <family val="2"/>
    </font>
    <font>
      <b/>
      <sz val="12"/>
      <name val="Santander Text"/>
      <family val="2"/>
    </font>
    <font>
      <sz val="12"/>
      <color theme="0"/>
      <name val="Calibri"/>
      <family val="2"/>
    </font>
    <font>
      <b/>
      <sz val="12"/>
      <color theme="0"/>
      <name val="Calibri"/>
      <family val="2"/>
      <scheme val="minor"/>
    </font>
    <font>
      <sz val="12"/>
      <color theme="1"/>
      <name val="Santanter text "/>
    </font>
    <font>
      <sz val="12"/>
      <color theme="0"/>
      <name val="Santanter text "/>
    </font>
    <font>
      <b/>
      <sz val="12"/>
      <color theme="1"/>
      <name val="Santanter text "/>
    </font>
    <font>
      <sz val="12"/>
      <name val="Santanter text "/>
    </font>
    <font>
      <sz val="12"/>
      <color rgb="FF000000"/>
      <name val="Santanter text "/>
    </font>
    <font>
      <b/>
      <sz val="12"/>
      <color theme="0"/>
      <name val="Santanter text "/>
    </font>
    <font>
      <sz val="10"/>
      <color theme="1"/>
      <name val="Calibri"/>
      <family val="2"/>
      <scheme val="minor"/>
    </font>
    <font>
      <sz val="10"/>
      <color theme="0"/>
      <name val="Calibri"/>
      <family val="2"/>
      <scheme val="minor"/>
    </font>
    <font>
      <sz val="10"/>
      <color theme="1"/>
      <name val="Santander text"/>
    </font>
    <font>
      <sz val="12"/>
      <color theme="1"/>
      <name val="Santander text "/>
    </font>
    <font>
      <b/>
      <sz val="12"/>
      <color theme="1"/>
      <name val="Santander text "/>
    </font>
    <font>
      <sz val="11"/>
      <color theme="1"/>
      <name val="Santander text"/>
    </font>
    <font>
      <sz val="12"/>
      <name val="Santander text "/>
    </font>
    <font>
      <sz val="10"/>
      <color rgb="FF000000"/>
      <name val="Calibri"/>
      <family val="2"/>
    </font>
    <font>
      <b/>
      <sz val="12"/>
      <color rgb="FFFFFFFF"/>
      <name val="Santander Text"/>
    </font>
    <font>
      <sz val="10"/>
      <name val="Santander text"/>
    </font>
    <font>
      <sz val="10"/>
      <color rgb="FFFF0000"/>
      <name val="Santander text"/>
    </font>
    <font>
      <b/>
      <i/>
      <sz val="12"/>
      <color theme="0"/>
      <name val="Santander Text"/>
    </font>
    <font>
      <b/>
      <sz val="12"/>
      <color rgb="FFFFFFFF"/>
      <name val="Santander Text"/>
      <family val="2"/>
    </font>
    <font>
      <b/>
      <sz val="12"/>
      <color rgb="FF000000"/>
      <name val="Calibri"/>
      <family val="2"/>
    </font>
    <font>
      <b/>
      <sz val="12"/>
      <name val="Santanter text "/>
    </font>
    <font>
      <b/>
      <sz val="11"/>
      <color rgb="FFFF0000"/>
      <name val="Calibri"/>
      <family val="2"/>
      <scheme val="minor"/>
    </font>
    <font>
      <b/>
      <sz val="12"/>
      <color rgb="FF000000"/>
      <name val="Santander Text"/>
      <family val="2"/>
    </font>
  </fonts>
  <fills count="13">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6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249977111117893"/>
        <bgColor rgb="FF000000"/>
      </patternFill>
    </fill>
    <fill>
      <patternFill patternType="solid">
        <fgColor rgb="FFFFFFFF"/>
        <bgColor indexed="64"/>
      </patternFill>
    </fill>
    <fill>
      <patternFill patternType="solid">
        <fgColor rgb="FFFF0000"/>
        <bgColor rgb="FF000000"/>
      </patternFill>
    </fill>
    <fill>
      <patternFill patternType="solid">
        <fgColor theme="0" tint="-4.9989318521683403E-2"/>
        <bgColor indexed="64"/>
      </patternFill>
    </fill>
    <fill>
      <patternFill patternType="solid">
        <fgColor theme="7"/>
        <bgColor indexed="64"/>
      </patternFill>
    </fill>
  </fills>
  <borders count="31">
    <border>
      <left/>
      <right/>
      <top/>
      <bottom/>
      <diagonal/>
    </border>
    <border>
      <left/>
      <right/>
      <top/>
      <bottom style="medium">
        <color rgb="FF00AAEE"/>
      </bottom>
      <diagonal/>
    </border>
    <border>
      <left/>
      <right/>
      <top/>
      <bottom style="medium">
        <color rgb="FFFF0000"/>
      </bottom>
      <diagonal/>
    </border>
    <border>
      <left/>
      <right/>
      <top/>
      <bottom style="hair">
        <color theme="0" tint="-0.4999847407452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rgb="FF000000"/>
      </bottom>
      <diagonal/>
    </border>
    <border>
      <left/>
      <right style="thin">
        <color indexed="64"/>
      </right>
      <top/>
      <bottom/>
      <diagonal/>
    </border>
    <border>
      <left/>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right/>
      <top/>
      <bottom style="thin">
        <color rgb="FF000000"/>
      </bottom>
      <diagonal/>
    </border>
    <border>
      <left style="thin">
        <color rgb="FF000000"/>
      </left>
      <right/>
      <top/>
      <bottom/>
      <diagonal/>
    </border>
  </borders>
  <cellStyleXfs count="12">
    <xf numFmtId="0" fontId="0" fillId="0" borderId="0"/>
    <xf numFmtId="41"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5" fillId="0" borderId="0"/>
    <xf numFmtId="0" fontId="8" fillId="2" borderId="1" applyNumberFormat="0" applyProtection="0">
      <alignment horizontal="left" wrapText="1"/>
    </xf>
    <xf numFmtId="0" fontId="1" fillId="0" borderId="0"/>
    <xf numFmtId="0" fontId="15" fillId="0" borderId="0"/>
    <xf numFmtId="0" fontId="15" fillId="0" borderId="0"/>
    <xf numFmtId="9"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421">
    <xf numFmtId="0" fontId="0" fillId="0" borderId="0" xfId="0"/>
    <xf numFmtId="17" fontId="4" fillId="2" borderId="0" xfId="0" quotePrefix="1" applyNumberFormat="1" applyFont="1" applyFill="1"/>
    <xf numFmtId="0" fontId="6" fillId="2" borderId="0" xfId="4" applyFont="1" applyFill="1" applyAlignment="1">
      <alignment horizontal="left" vertical="center"/>
    </xf>
    <xf numFmtId="0" fontId="7" fillId="2" borderId="0" xfId="4" applyFont="1" applyFill="1" applyAlignment="1">
      <alignment horizontal="left" vertical="center"/>
    </xf>
    <xf numFmtId="0" fontId="6" fillId="2" borderId="0" xfId="0" applyFont="1" applyFill="1"/>
    <xf numFmtId="0" fontId="6" fillId="2" borderId="0" xfId="0" applyFont="1" applyFill="1" applyAlignment="1">
      <alignment vertical="center"/>
    </xf>
    <xf numFmtId="0" fontId="4" fillId="2" borderId="0" xfId="5" applyFont="1" applyBorder="1" applyAlignment="1">
      <alignment horizontal="left"/>
    </xf>
    <xf numFmtId="0" fontId="7" fillId="2" borderId="0" xfId="6" applyFont="1" applyFill="1" applyAlignment="1">
      <alignment horizontal="left" vertical="center"/>
    </xf>
    <xf numFmtId="0" fontId="0" fillId="2" borderId="0" xfId="0" applyFill="1"/>
    <xf numFmtId="0" fontId="9" fillId="2" borderId="0" xfId="0" applyFont="1" applyFill="1"/>
    <xf numFmtId="0" fontId="9" fillId="2" borderId="0" xfId="3" applyFont="1" applyFill="1" applyAlignment="1" applyProtection="1">
      <alignment horizontal="left" vertical="center"/>
    </xf>
    <xf numFmtId="0" fontId="9" fillId="2" borderId="0" xfId="3" applyFont="1" applyFill="1" applyAlignment="1" applyProtection="1">
      <alignment vertical="center"/>
    </xf>
    <xf numFmtId="0" fontId="10" fillId="2" borderId="2" xfId="5" applyFont="1" applyBorder="1" applyAlignment="1">
      <alignment horizontal="left" vertical="center"/>
    </xf>
    <xf numFmtId="0" fontId="11" fillId="2" borderId="2" xfId="5" applyFont="1" applyBorder="1" applyAlignment="1">
      <alignment horizontal="left" vertical="center"/>
    </xf>
    <xf numFmtId="0" fontId="9" fillId="2" borderId="3" xfId="3" applyFont="1" applyFill="1" applyBorder="1" applyAlignment="1" applyProtection="1">
      <alignment horizontal="left" vertical="center"/>
    </xf>
    <xf numFmtId="0" fontId="9" fillId="2" borderId="3" xfId="3" applyFont="1" applyFill="1" applyBorder="1" applyAlignment="1" applyProtection="1">
      <alignment vertical="center"/>
    </xf>
    <xf numFmtId="0" fontId="12" fillId="2" borderId="3" xfId="3" applyFont="1" applyFill="1" applyBorder="1" applyAlignment="1" applyProtection="1">
      <alignment vertical="center"/>
    </xf>
    <xf numFmtId="0" fontId="9" fillId="2" borderId="0" xfId="3" applyFont="1" applyFill="1" applyBorder="1" applyAlignment="1" applyProtection="1">
      <alignment horizontal="left" vertical="center"/>
    </xf>
    <xf numFmtId="0" fontId="9" fillId="2" borderId="0" xfId="3" applyFont="1" applyFill="1" applyBorder="1" applyAlignment="1" applyProtection="1">
      <alignment vertical="center"/>
    </xf>
    <xf numFmtId="0" fontId="10" fillId="2" borderId="0" xfId="5" applyFont="1" applyBorder="1" applyAlignment="1">
      <alignment horizontal="left" vertical="center"/>
    </xf>
    <xf numFmtId="0" fontId="11" fillId="2" borderId="0" xfId="5" applyFont="1" applyBorder="1" applyAlignment="1">
      <alignment horizontal="left" vertical="center"/>
    </xf>
    <xf numFmtId="0" fontId="9" fillId="2" borderId="0" xfId="3" quotePrefix="1" applyFont="1" applyFill="1" applyAlignment="1" applyProtection="1">
      <alignment horizontal="left" vertical="center" indent="1"/>
    </xf>
    <xf numFmtId="0" fontId="9" fillId="2" borderId="0" xfId="3" applyFont="1" applyFill="1" applyBorder="1" applyAlignment="1" applyProtection="1">
      <alignment vertical="center" wrapText="1"/>
    </xf>
    <xf numFmtId="0" fontId="6" fillId="0" borderId="0" xfId="0" applyFont="1"/>
    <xf numFmtId="0" fontId="4" fillId="3" borderId="0" xfId="0" applyFont="1" applyFill="1"/>
    <xf numFmtId="0" fontId="4" fillId="3" borderId="0" xfId="0" applyFont="1" applyFill="1" applyAlignment="1">
      <alignment horizontal="center"/>
    </xf>
    <xf numFmtId="0" fontId="4" fillId="3" borderId="0" xfId="0" applyFont="1" applyFill="1" applyAlignment="1">
      <alignment horizontal="center" vertical="center" wrapText="1"/>
    </xf>
    <xf numFmtId="0" fontId="13" fillId="2" borderId="0" xfId="3" applyFont="1" applyFill="1" applyAlignment="1" applyProtection="1">
      <alignment horizontal="left" vertical="center"/>
    </xf>
    <xf numFmtId="0" fontId="13" fillId="2" borderId="0" xfId="3" quotePrefix="1" applyFont="1" applyFill="1" applyAlignment="1" applyProtection="1">
      <alignment horizontal="left" vertical="center" indent="1"/>
    </xf>
    <xf numFmtId="0" fontId="14" fillId="0" borderId="0" xfId="0" applyFont="1" applyAlignment="1">
      <alignment vertical="top" wrapText="1"/>
    </xf>
    <xf numFmtId="0" fontId="12" fillId="2" borderId="0" xfId="3" applyFont="1" applyFill="1" applyBorder="1" applyAlignment="1" applyProtection="1">
      <alignment vertical="center"/>
    </xf>
    <xf numFmtId="0" fontId="15" fillId="0" borderId="0" xfId="7" applyAlignment="1">
      <alignment vertical="center"/>
    </xf>
    <xf numFmtId="0" fontId="15" fillId="0" borderId="0" xfId="7" applyAlignment="1">
      <alignment vertical="center" wrapText="1"/>
    </xf>
    <xf numFmtId="0" fontId="16" fillId="0" borderId="0" xfId="7" applyFont="1" applyAlignment="1">
      <alignment vertical="center"/>
    </xf>
    <xf numFmtId="0" fontId="4" fillId="0" borderId="0" xfId="8" applyFont="1"/>
    <xf numFmtId="0" fontId="17" fillId="0" borderId="0" xfId="8" applyFont="1" applyAlignment="1">
      <alignment vertical="center"/>
    </xf>
    <xf numFmtId="0" fontId="18" fillId="0" borderId="0" xfId="7" applyFont="1" applyAlignment="1">
      <alignment vertical="center"/>
    </xf>
    <xf numFmtId="0" fontId="19" fillId="0" borderId="0" xfId="8" applyFont="1" applyAlignment="1">
      <alignment vertical="center" wrapText="1"/>
    </xf>
    <xf numFmtId="0" fontId="19" fillId="0" borderId="0" xfId="8" applyFont="1" applyAlignment="1">
      <alignment vertical="center"/>
    </xf>
    <xf numFmtId="0" fontId="20" fillId="0" borderId="0" xfId="7" applyFont="1" applyAlignment="1">
      <alignment vertical="center"/>
    </xf>
    <xf numFmtId="0" fontId="18" fillId="0" borderId="4" xfId="7" applyFont="1" applyBorder="1" applyAlignment="1">
      <alignment vertical="center" wrapText="1"/>
    </xf>
    <xf numFmtId="17" fontId="21" fillId="3" borderId="5" xfId="7" quotePrefix="1" applyNumberFormat="1" applyFont="1" applyFill="1" applyBorder="1" applyAlignment="1">
      <alignment horizontal="center" vertical="center"/>
    </xf>
    <xf numFmtId="0" fontId="21" fillId="3" borderId="5" xfId="7" applyFont="1" applyFill="1" applyBorder="1" applyAlignment="1">
      <alignment horizontal="left" vertical="center"/>
    </xf>
    <xf numFmtId="0" fontId="22" fillId="3" borderId="5" xfId="7" applyFont="1" applyFill="1" applyBorder="1" applyAlignment="1">
      <alignment horizontal="center" vertical="center"/>
    </xf>
    <xf numFmtId="0" fontId="18" fillId="0" borderId="5" xfId="7" applyFont="1" applyBorder="1" applyAlignment="1">
      <alignment horizontal="left" vertical="center" wrapText="1"/>
    </xf>
    <xf numFmtId="3" fontId="18" fillId="0" borderId="5" xfId="0" applyNumberFormat="1" applyFont="1" applyBorder="1" applyAlignment="1">
      <alignment horizontal="right"/>
    </xf>
    <xf numFmtId="0" fontId="18" fillId="4" borderId="5" xfId="7" applyFont="1" applyFill="1" applyBorder="1" applyAlignment="1">
      <alignment horizontal="left" vertical="center" wrapText="1"/>
    </xf>
    <xf numFmtId="3" fontId="18" fillId="0" borderId="5" xfId="0" applyNumberFormat="1" applyFont="1" applyBorder="1"/>
    <xf numFmtId="10" fontId="20" fillId="0" borderId="0" xfId="10" applyNumberFormat="1" applyFont="1" applyFill="1" applyAlignment="1">
      <alignment vertical="center"/>
    </xf>
    <xf numFmtId="10" fontId="20" fillId="0" borderId="0" xfId="9" applyNumberFormat="1" applyFont="1" applyAlignment="1">
      <alignment vertical="center"/>
    </xf>
    <xf numFmtId="3" fontId="20" fillId="0" borderId="0" xfId="7" applyNumberFormat="1" applyFont="1" applyAlignment="1">
      <alignment vertical="center"/>
    </xf>
    <xf numFmtId="10" fontId="20" fillId="0" borderId="0" xfId="7" applyNumberFormat="1" applyFont="1" applyAlignment="1">
      <alignment vertical="center"/>
    </xf>
    <xf numFmtId="0" fontId="18" fillId="2" borderId="5" xfId="7" applyFont="1" applyFill="1" applyBorder="1" applyAlignment="1">
      <alignment horizontal="left" vertical="center" wrapText="1"/>
    </xf>
    <xf numFmtId="0" fontId="25" fillId="0" borderId="0" xfId="7" applyFont="1" applyAlignment="1">
      <alignment vertical="center"/>
    </xf>
    <xf numFmtId="0" fontId="20" fillId="0" borderId="6" xfId="7" applyFont="1" applyBorder="1" applyAlignment="1">
      <alignment vertical="center" wrapText="1"/>
    </xf>
    <xf numFmtId="10" fontId="25" fillId="0" borderId="0" xfId="10" applyNumberFormat="1" applyFont="1" applyFill="1" applyAlignment="1">
      <alignment vertical="center"/>
    </xf>
    <xf numFmtId="10" fontId="25" fillId="0" borderId="6" xfId="10" applyNumberFormat="1" applyFont="1" applyFill="1" applyBorder="1" applyAlignment="1">
      <alignment vertical="center" wrapText="1"/>
    </xf>
    <xf numFmtId="9" fontId="25" fillId="0" borderId="0" xfId="10" applyFont="1" applyFill="1" applyAlignment="1">
      <alignment vertical="center"/>
    </xf>
    <xf numFmtId="0" fontId="5" fillId="5" borderId="0" xfId="0" applyFont="1" applyFill="1" applyAlignment="1">
      <alignment vertical="center" wrapText="1"/>
    </xf>
    <xf numFmtId="0" fontId="18" fillId="0" borderId="0" xfId="7" applyFont="1" applyAlignment="1">
      <alignment horizontal="left" vertical="center" wrapText="1"/>
    </xf>
    <xf numFmtId="0" fontId="5" fillId="0" borderId="0" xfId="0" applyFont="1" applyAlignment="1">
      <alignment vertical="center" wrapText="1"/>
    </xf>
    <xf numFmtId="0" fontId="6" fillId="5" borderId="0" xfId="0" applyFont="1" applyFill="1" applyAlignment="1">
      <alignment vertical="center" wrapText="1"/>
    </xf>
    <xf numFmtId="0" fontId="6" fillId="0" borderId="0" xfId="0" applyFont="1" applyAlignment="1">
      <alignment vertical="center" wrapText="1"/>
    </xf>
    <xf numFmtId="0" fontId="18" fillId="2" borderId="0" xfId="7" applyFont="1" applyFill="1" applyAlignment="1">
      <alignment horizontal="right" vertical="center" wrapText="1"/>
    </xf>
    <xf numFmtId="0" fontId="23" fillId="0" borderId="0" xfId="0" applyFont="1"/>
    <xf numFmtId="0" fontId="18" fillId="2" borderId="0" xfId="7" applyFont="1" applyFill="1" applyAlignment="1">
      <alignment horizontal="left" vertical="center" wrapText="1"/>
    </xf>
    <xf numFmtId="0" fontId="22" fillId="3" borderId="5" xfId="7" applyFont="1" applyFill="1" applyBorder="1" applyAlignment="1">
      <alignment horizontal="center" vertical="center" wrapText="1"/>
    </xf>
    <xf numFmtId="0" fontId="13" fillId="0" borderId="0" xfId="0" applyFont="1" applyAlignment="1">
      <alignment vertical="center" wrapText="1"/>
    </xf>
    <xf numFmtId="0" fontId="13" fillId="5" borderId="0" xfId="0" applyFont="1" applyFill="1" applyAlignment="1">
      <alignment vertical="center" wrapText="1"/>
    </xf>
    <xf numFmtId="0" fontId="20" fillId="2" borderId="0" xfId="7" applyFont="1" applyFill="1" applyAlignment="1">
      <alignment horizontal="left" vertical="center" wrapText="1"/>
    </xf>
    <xf numFmtId="0" fontId="27" fillId="3" borderId="5" xfId="7" applyFont="1" applyFill="1" applyBorder="1" applyAlignment="1">
      <alignment horizontal="left" vertical="center" wrapText="1"/>
    </xf>
    <xf numFmtId="41" fontId="27" fillId="3" borderId="5" xfId="1" applyFont="1" applyFill="1" applyBorder="1" applyAlignment="1">
      <alignment horizontal="left" vertical="center" wrapText="1"/>
    </xf>
    <xf numFmtId="0" fontId="18" fillId="2" borderId="5" xfId="7" applyFont="1" applyFill="1" applyBorder="1" applyAlignment="1">
      <alignment horizontal="left" vertical="center" wrapText="1" indent="1"/>
    </xf>
    <xf numFmtId="41" fontId="18" fillId="2" borderId="5" xfId="1" applyFont="1" applyFill="1" applyBorder="1" applyAlignment="1">
      <alignment horizontal="left" vertical="center" wrapText="1"/>
    </xf>
    <xf numFmtId="41" fontId="13" fillId="0" borderId="0" xfId="0" applyNumberFormat="1" applyFont="1" applyAlignment="1">
      <alignment vertical="center" wrapText="1"/>
    </xf>
    <xf numFmtId="0" fontId="24" fillId="5" borderId="5" xfId="0" applyFont="1" applyFill="1" applyBorder="1" applyAlignment="1">
      <alignment vertical="center" wrapText="1"/>
    </xf>
    <xf numFmtId="0" fontId="18" fillId="4" borderId="5" xfId="7" applyFont="1" applyFill="1" applyBorder="1" applyAlignment="1">
      <alignment horizontal="left" vertical="center" wrapText="1" indent="1"/>
    </xf>
    <xf numFmtId="41" fontId="18" fillId="4" borderId="5" xfId="7" applyNumberFormat="1" applyFont="1" applyFill="1" applyBorder="1" applyAlignment="1">
      <alignment horizontal="left" vertical="center" wrapText="1"/>
    </xf>
    <xf numFmtId="41" fontId="18" fillId="2" borderId="5" xfId="7" applyNumberFormat="1" applyFont="1" applyFill="1" applyBorder="1" applyAlignment="1">
      <alignment horizontal="left" vertical="center" wrapText="1"/>
    </xf>
    <xf numFmtId="3" fontId="29" fillId="5" borderId="0" xfId="0" applyNumberFormat="1" applyFont="1" applyFill="1" applyAlignment="1">
      <alignment vertical="center" wrapText="1"/>
    </xf>
    <xf numFmtId="41" fontId="29" fillId="5" borderId="0" xfId="0" applyNumberFormat="1" applyFont="1" applyFill="1" applyAlignment="1">
      <alignment vertical="center" wrapText="1"/>
    </xf>
    <xf numFmtId="0" fontId="29" fillId="5" borderId="0" xfId="0" applyFont="1" applyFill="1" applyAlignment="1">
      <alignment vertical="center" wrapText="1"/>
    </xf>
    <xf numFmtId="0" fontId="5" fillId="5" borderId="0" xfId="0" applyFont="1" applyFill="1" applyAlignment="1">
      <alignment vertical="center"/>
    </xf>
    <xf numFmtId="0" fontId="30" fillId="0" borderId="0" xfId="8" applyFont="1"/>
    <xf numFmtId="0" fontId="31" fillId="0" borderId="0" xfId="8" applyFont="1"/>
    <xf numFmtId="0" fontId="18" fillId="0" borderId="0" xfId="8" applyFont="1"/>
    <xf numFmtId="0" fontId="9" fillId="0" borderId="0" xfId="0" applyFont="1"/>
    <xf numFmtId="0" fontId="9" fillId="0" borderId="0" xfId="0" applyFont="1" applyAlignment="1">
      <alignment vertical="center"/>
    </xf>
    <xf numFmtId="41" fontId="32" fillId="0" borderId="0" xfId="8" applyNumberFormat="1" applyFont="1"/>
    <xf numFmtId="0" fontId="21" fillId="3" borderId="5" xfId="7" applyFont="1" applyFill="1" applyBorder="1" applyAlignment="1">
      <alignment horizontal="left" vertical="center" wrapText="1"/>
    </xf>
    <xf numFmtId="0" fontId="26" fillId="0" borderId="0" xfId="0" applyFont="1"/>
    <xf numFmtId="0" fontId="24" fillId="0" borderId="0" xfId="0" applyFont="1"/>
    <xf numFmtId="0" fontId="34" fillId="0" borderId="0" xfId="0" applyFont="1"/>
    <xf numFmtId="164" fontId="26" fillId="0" borderId="0" xfId="10" applyNumberFormat="1" applyFont="1"/>
    <xf numFmtId="0" fontId="4" fillId="0" borderId="0" xfId="8" applyFont="1" applyAlignment="1">
      <alignment vertical="center"/>
    </xf>
    <xf numFmtId="0" fontId="16" fillId="0" borderId="0" xfId="0" applyFont="1"/>
    <xf numFmtId="0" fontId="36" fillId="0" borderId="0" xfId="7" applyFont="1" applyAlignment="1">
      <alignment horizontal="left" vertical="center" wrapText="1"/>
    </xf>
    <xf numFmtId="0" fontId="9" fillId="0" borderId="5" xfId="0" applyFont="1" applyBorder="1"/>
    <xf numFmtId="0" fontId="38" fillId="0" borderId="5" xfId="0" applyFont="1" applyBorder="1" applyAlignment="1">
      <alignment wrapText="1"/>
    </xf>
    <xf numFmtId="10" fontId="9" fillId="0" borderId="5" xfId="10" applyNumberFormat="1" applyFont="1" applyBorder="1"/>
    <xf numFmtId="41" fontId="0" fillId="0" borderId="0" xfId="0" applyNumberFormat="1"/>
    <xf numFmtId="0" fontId="0" fillId="0" borderId="0" xfId="0" applyAlignment="1">
      <alignment vertical="center" wrapText="1"/>
    </xf>
    <xf numFmtId="0" fontId="40" fillId="3" borderId="10" xfId="0" applyFont="1" applyFill="1" applyBorder="1" applyAlignment="1">
      <alignment vertical="center" wrapText="1"/>
    </xf>
    <xf numFmtId="0" fontId="0" fillId="0" borderId="10" xfId="0" applyBorder="1" applyAlignment="1">
      <alignment vertical="center" wrapText="1"/>
    </xf>
    <xf numFmtId="0" fontId="2" fillId="0" borderId="10" xfId="0" applyFont="1" applyBorder="1" applyAlignment="1">
      <alignment vertical="center" wrapText="1"/>
    </xf>
    <xf numFmtId="0" fontId="41" fillId="6" borderId="10" xfId="0" applyFont="1" applyFill="1" applyBorder="1" applyAlignment="1">
      <alignment vertical="center" wrapText="1"/>
    </xf>
    <xf numFmtId="0" fontId="0" fillId="0" borderId="10" xfId="0" applyBorder="1" applyAlignment="1">
      <alignment horizontal="left" vertical="center" wrapText="1" indent="1"/>
    </xf>
    <xf numFmtId="0" fontId="0" fillId="0" borderId="0" xfId="0" applyAlignment="1">
      <alignment horizontal="right" vertical="center" wrapText="1"/>
    </xf>
    <xf numFmtId="0" fontId="42" fillId="6" borderId="10" xfId="0" applyFont="1" applyFill="1" applyBorder="1" applyAlignment="1">
      <alignment vertical="center" wrapText="1"/>
    </xf>
    <xf numFmtId="0" fontId="43" fillId="0" borderId="10" xfId="0" applyFont="1" applyBorder="1" applyAlignment="1">
      <alignment vertical="center" wrapText="1"/>
    </xf>
    <xf numFmtId="17" fontId="21" fillId="3" borderId="5" xfId="7" quotePrefix="1" applyNumberFormat="1" applyFont="1" applyFill="1" applyBorder="1" applyAlignment="1">
      <alignment horizontal="center" vertical="center" wrapText="1"/>
    </xf>
    <xf numFmtId="0" fontId="44" fillId="0" borderId="5" xfId="7" applyFont="1" applyBorder="1" applyAlignment="1">
      <alignment horizontal="left" vertical="center" wrapText="1"/>
    </xf>
    <xf numFmtId="0" fontId="9" fillId="0" borderId="10" xfId="0" applyFont="1" applyBorder="1" applyAlignment="1">
      <alignment vertical="center" wrapText="1"/>
    </xf>
    <xf numFmtId="0" fontId="45" fillId="6" borderId="10" xfId="0" applyFont="1" applyFill="1" applyBorder="1" applyAlignment="1">
      <alignment vertical="center" wrapText="1"/>
    </xf>
    <xf numFmtId="0" fontId="38" fillId="0" borderId="10" xfId="0" applyFont="1" applyBorder="1" applyAlignment="1">
      <alignment vertical="center" wrapText="1"/>
    </xf>
    <xf numFmtId="0" fontId="22" fillId="3" borderId="5" xfId="7" applyFont="1" applyFill="1" applyBorder="1" applyAlignment="1">
      <alignment horizontal="left" vertical="center"/>
    </xf>
    <xf numFmtId="0" fontId="46" fillId="6" borderId="10" xfId="0" applyFont="1" applyFill="1" applyBorder="1" applyAlignment="1">
      <alignment vertical="center" wrapText="1"/>
    </xf>
    <xf numFmtId="0" fontId="47" fillId="0" borderId="10" xfId="0" applyFont="1" applyBorder="1" applyAlignment="1">
      <alignment vertical="center" wrapText="1"/>
    </xf>
    <xf numFmtId="0" fontId="48" fillId="0" borderId="0" xfId="7" applyFont="1" applyAlignment="1">
      <alignment vertical="center"/>
    </xf>
    <xf numFmtId="0" fontId="49" fillId="0" borderId="0" xfId="7" applyFont="1" applyAlignment="1">
      <alignment vertical="center"/>
    </xf>
    <xf numFmtId="3" fontId="23" fillId="0" borderId="10" xfId="0" applyNumberFormat="1" applyFont="1" applyBorder="1" applyAlignment="1">
      <alignment horizontal="center" vertical="center" wrapText="1"/>
    </xf>
    <xf numFmtId="0" fontId="23" fillId="0" borderId="10" xfId="0" applyFont="1" applyBorder="1" applyAlignment="1">
      <alignment vertical="center" wrapText="1"/>
    </xf>
    <xf numFmtId="3" fontId="33" fillId="0" borderId="10" xfId="0" applyNumberFormat="1" applyFont="1" applyBorder="1" applyAlignment="1">
      <alignment horizontal="center" vertical="center" wrapText="1"/>
    </xf>
    <xf numFmtId="0" fontId="39" fillId="6" borderId="10" xfId="0" applyFont="1" applyFill="1" applyBorder="1" applyAlignment="1">
      <alignment horizontal="center" vertical="center" wrapText="1"/>
    </xf>
    <xf numFmtId="0" fontId="39" fillId="6" borderId="10" xfId="0" applyFont="1" applyFill="1" applyBorder="1" applyAlignment="1">
      <alignment vertical="center" wrapText="1"/>
    </xf>
    <xf numFmtId="1" fontId="33" fillId="0" borderId="10" xfId="0" applyNumberFormat="1" applyFont="1" applyBorder="1" applyAlignment="1">
      <alignment horizontal="center" vertical="center" wrapText="1"/>
    </xf>
    <xf numFmtId="10" fontId="33" fillId="0" borderId="10" xfId="0" applyNumberFormat="1" applyFont="1" applyBorder="1" applyAlignment="1">
      <alignment horizontal="center" vertical="center" wrapText="1"/>
    </xf>
    <xf numFmtId="10" fontId="23" fillId="0" borderId="10" xfId="0" applyNumberFormat="1" applyFont="1" applyBorder="1" applyAlignment="1">
      <alignment horizontal="center" vertical="center" wrapText="1"/>
    </xf>
    <xf numFmtId="10" fontId="23" fillId="7" borderId="10" xfId="0" applyNumberFormat="1" applyFont="1" applyFill="1" applyBorder="1" applyAlignment="1">
      <alignment horizontal="center" vertical="center" wrapText="1"/>
    </xf>
    <xf numFmtId="3" fontId="23" fillId="0" borderId="0" xfId="0" applyNumberFormat="1" applyFont="1" applyAlignment="1">
      <alignment horizontal="center" vertical="center" wrapText="1"/>
    </xf>
    <xf numFmtId="0" fontId="23" fillId="0" borderId="0" xfId="0" applyFont="1" applyAlignment="1">
      <alignment vertical="center" wrapText="1"/>
    </xf>
    <xf numFmtId="0" fontId="50" fillId="3" borderId="10" xfId="0" applyFont="1" applyFill="1" applyBorder="1" applyAlignment="1">
      <alignment horizontal="center" vertical="center" wrapText="1"/>
    </xf>
    <xf numFmtId="0" fontId="50" fillId="3" borderId="10" xfId="0" applyFont="1" applyFill="1" applyBorder="1" applyAlignment="1">
      <alignment vertical="center" wrapText="1"/>
    </xf>
    <xf numFmtId="0" fontId="45" fillId="6" borderId="10" xfId="0" applyFont="1" applyFill="1" applyBorder="1" applyAlignment="1">
      <alignment horizontal="left" vertical="center" wrapText="1"/>
    </xf>
    <xf numFmtId="0" fontId="22" fillId="3" borderId="5" xfId="7" applyFont="1" applyFill="1" applyBorder="1" applyAlignment="1">
      <alignment horizontal="left" vertical="center" wrapText="1"/>
    </xf>
    <xf numFmtId="3" fontId="9" fillId="0" borderId="10" xfId="0" applyNumberFormat="1" applyFont="1" applyBorder="1" applyAlignment="1">
      <alignment horizontal="center" vertical="center" wrapText="1"/>
    </xf>
    <xf numFmtId="0" fontId="9" fillId="0" borderId="10" xfId="0" applyFont="1" applyBorder="1" applyAlignment="1">
      <alignment horizontal="center" vertical="center" wrapText="1"/>
    </xf>
    <xf numFmtId="3" fontId="38" fillId="0" borderId="10" xfId="0" applyNumberFormat="1" applyFont="1" applyBorder="1" applyAlignment="1">
      <alignment horizontal="center" vertical="center" wrapText="1"/>
    </xf>
    <xf numFmtId="0" fontId="36" fillId="4" borderId="5" xfId="7" applyFont="1" applyFill="1" applyBorder="1" applyAlignment="1">
      <alignment horizontal="left" vertical="center"/>
    </xf>
    <xf numFmtId="0" fontId="36" fillId="0" borderId="5" xfId="7" applyFont="1" applyBorder="1" applyAlignment="1">
      <alignment horizontal="left" vertical="center"/>
    </xf>
    <xf numFmtId="0" fontId="45" fillId="6" borderId="10" xfId="0" applyFont="1" applyFill="1" applyBorder="1" applyAlignment="1">
      <alignment horizontal="center" vertical="center" wrapText="1"/>
    </xf>
    <xf numFmtId="10" fontId="36" fillId="0" borderId="5" xfId="10" applyNumberFormat="1" applyFont="1" applyBorder="1" applyAlignment="1">
      <alignment horizontal="right" vertical="center" wrapText="1"/>
    </xf>
    <xf numFmtId="1" fontId="38" fillId="0" borderId="10" xfId="0" applyNumberFormat="1" applyFont="1" applyBorder="1" applyAlignment="1">
      <alignment horizontal="center" vertical="center" wrapText="1"/>
    </xf>
    <xf numFmtId="10" fontId="38" fillId="0" borderId="10" xfId="0" applyNumberFormat="1" applyFont="1" applyBorder="1" applyAlignment="1">
      <alignment horizontal="center" vertical="center" wrapText="1"/>
    </xf>
    <xf numFmtId="10" fontId="9" fillId="0" borderId="10" xfId="0" applyNumberFormat="1" applyFont="1" applyBorder="1" applyAlignment="1">
      <alignment horizontal="center" vertical="center" wrapText="1"/>
    </xf>
    <xf numFmtId="0" fontId="45" fillId="8" borderId="10" xfId="0" applyFont="1" applyFill="1" applyBorder="1" applyAlignment="1">
      <alignment vertical="center" wrapText="1"/>
    </xf>
    <xf numFmtId="0" fontId="45" fillId="8" borderId="10" xfId="0" applyFont="1" applyFill="1" applyBorder="1" applyAlignment="1">
      <alignment horizontal="center" vertical="center" wrapText="1"/>
    </xf>
    <xf numFmtId="3" fontId="44" fillId="0" borderId="5" xfId="0" applyNumberFormat="1" applyFont="1" applyBorder="1"/>
    <xf numFmtId="0" fontId="40" fillId="3" borderId="10" xfId="0" applyFont="1" applyFill="1" applyBorder="1" applyAlignment="1">
      <alignment wrapText="1"/>
    </xf>
    <xf numFmtId="3" fontId="0" fillId="0" borderId="10" xfId="0" applyNumberFormat="1" applyBorder="1"/>
    <xf numFmtId="3" fontId="0" fillId="0" borderId="10" xfId="0" applyNumberFormat="1" applyBorder="1" applyAlignment="1">
      <alignment vertical="center"/>
    </xf>
    <xf numFmtId="3" fontId="2" fillId="0" borderId="10" xfId="0" applyNumberFormat="1" applyFont="1" applyBorder="1"/>
    <xf numFmtId="3" fontId="0" fillId="0" borderId="10" xfId="0" applyNumberFormat="1" applyBorder="1" applyAlignment="1">
      <alignment horizontal="right"/>
    </xf>
    <xf numFmtId="0" fontId="9" fillId="0" borderId="10" xfId="0" applyFont="1" applyBorder="1" applyAlignment="1">
      <alignment horizontal="left" wrapText="1" indent="1"/>
    </xf>
    <xf numFmtId="0" fontId="9" fillId="0" borderId="10" xfId="0" applyFont="1" applyBorder="1" applyAlignment="1">
      <alignment wrapText="1"/>
    </xf>
    <xf numFmtId="0" fontId="38" fillId="0" borderId="10" xfId="0" applyFont="1" applyBorder="1" applyAlignment="1">
      <alignment wrapText="1"/>
    </xf>
    <xf numFmtId="0" fontId="37" fillId="3" borderId="10" xfId="0" applyFont="1" applyFill="1" applyBorder="1" applyAlignment="1">
      <alignment wrapText="1"/>
    </xf>
    <xf numFmtId="0" fontId="45" fillId="0" borderId="10" xfId="0" applyFont="1" applyBorder="1" applyAlignment="1">
      <alignment horizontal="left" wrapText="1" indent="1"/>
    </xf>
    <xf numFmtId="0" fontId="9" fillId="0" borderId="10" xfId="0" applyFont="1" applyBorder="1" applyAlignment="1">
      <alignment horizontal="left" wrapText="1"/>
    </xf>
    <xf numFmtId="0" fontId="22" fillId="3" borderId="10" xfId="0" applyFont="1" applyFill="1" applyBorder="1" applyAlignment="1">
      <alignment wrapText="1"/>
    </xf>
    <xf numFmtId="0" fontId="9" fillId="0" borderId="5" xfId="0" applyFont="1" applyBorder="1" applyAlignment="1">
      <alignment vertical="center" wrapText="1"/>
    </xf>
    <xf numFmtId="0" fontId="9" fillId="0" borderId="5" xfId="0" applyFont="1" applyBorder="1" applyAlignment="1">
      <alignment horizontal="center" vertical="center" wrapText="1"/>
    </xf>
    <xf numFmtId="0" fontId="18" fillId="0" borderId="0" xfId="7" applyFont="1" applyAlignment="1">
      <alignment horizontal="center" vertical="center"/>
    </xf>
    <xf numFmtId="0" fontId="9" fillId="0" borderId="0" xfId="0" applyFont="1" applyAlignment="1">
      <alignment horizontal="right" vertical="center"/>
    </xf>
    <xf numFmtId="0" fontId="18" fillId="0" borderId="0" xfId="7" applyFont="1" applyAlignment="1">
      <alignment horizontal="right" vertical="center" wrapText="1"/>
    </xf>
    <xf numFmtId="0" fontId="49" fillId="0" borderId="11" xfId="0" applyFont="1" applyBorder="1"/>
    <xf numFmtId="0" fontId="0" fillId="0" borderId="0" xfId="0" applyAlignment="1">
      <alignment vertical="center"/>
    </xf>
    <xf numFmtId="0" fontId="52" fillId="0" borderId="0" xfId="0" applyFont="1" applyAlignment="1">
      <alignment vertical="center"/>
    </xf>
    <xf numFmtId="0" fontId="52" fillId="2" borderId="0" xfId="0" applyFont="1" applyFill="1" applyAlignment="1">
      <alignment vertical="center"/>
    </xf>
    <xf numFmtId="0" fontId="53" fillId="3" borderId="10" xfId="0" applyFont="1" applyFill="1" applyBorder="1"/>
    <xf numFmtId="0" fontId="54" fillId="0" borderId="10" xfId="0" applyFont="1" applyBorder="1" applyAlignment="1">
      <alignment vertical="center" wrapText="1"/>
    </xf>
    <xf numFmtId="0" fontId="52" fillId="0" borderId="10" xfId="0" applyFont="1" applyBorder="1" applyAlignment="1">
      <alignment horizontal="left" vertical="center" wrapText="1" indent="1"/>
    </xf>
    <xf numFmtId="3" fontId="55" fillId="0" borderId="10" xfId="0" applyNumberFormat="1" applyFont="1" applyBorder="1" applyAlignment="1">
      <alignment horizontal="center" vertical="center" wrapText="1"/>
    </xf>
    <xf numFmtId="0" fontId="52" fillId="0" borderId="10" xfId="0" applyFont="1" applyBorder="1" applyAlignment="1">
      <alignment horizontal="center" vertical="center"/>
    </xf>
    <xf numFmtId="3" fontId="53" fillId="3" borderId="10" xfId="0" applyNumberFormat="1" applyFont="1" applyFill="1" applyBorder="1" applyAlignment="1">
      <alignment horizontal="center" vertical="center" wrapText="1"/>
    </xf>
    <xf numFmtId="0" fontId="53" fillId="3" borderId="10" xfId="0" applyFont="1" applyFill="1" applyBorder="1" applyAlignment="1">
      <alignment horizontal="center" vertical="center"/>
    </xf>
    <xf numFmtId="0" fontId="56" fillId="0" borderId="0" xfId="0" applyFont="1" applyAlignment="1">
      <alignment vertical="center"/>
    </xf>
    <xf numFmtId="0" fontId="52" fillId="0" borderId="10" xfId="0" applyFont="1" applyBorder="1" applyAlignment="1">
      <alignment vertical="center" wrapText="1"/>
    </xf>
    <xf numFmtId="10" fontId="54" fillId="0" borderId="10" xfId="0" applyNumberFormat="1" applyFont="1" applyBorder="1" applyAlignment="1">
      <alignment horizontal="center" vertical="center"/>
    </xf>
    <xf numFmtId="0" fontId="9" fillId="0" borderId="5" xfId="0" applyFont="1" applyBorder="1" applyAlignment="1">
      <alignment vertical="center"/>
    </xf>
    <xf numFmtId="0" fontId="9" fillId="0" borderId="5" xfId="0" applyFont="1" applyBorder="1" applyAlignment="1">
      <alignment horizontal="left" vertical="center" wrapText="1"/>
    </xf>
    <xf numFmtId="0" fontId="38" fillId="0" borderId="5" xfId="0" applyFont="1" applyBorder="1" applyAlignment="1">
      <alignment vertical="center"/>
    </xf>
    <xf numFmtId="3" fontId="61" fillId="0" borderId="5" xfId="0" applyNumberFormat="1" applyFont="1" applyBorder="1" applyAlignment="1">
      <alignment horizontal="center" vertical="center"/>
    </xf>
    <xf numFmtId="3" fontId="61" fillId="0" borderId="5" xfId="0" applyNumberFormat="1" applyFont="1" applyBorder="1" applyAlignment="1">
      <alignment horizontal="center" vertical="center" wrapText="1"/>
    </xf>
    <xf numFmtId="3" fontId="61" fillId="9" borderId="5" xfId="0" applyNumberFormat="1" applyFont="1" applyFill="1" applyBorder="1" applyAlignment="1">
      <alignment horizontal="center" vertical="center" wrapText="1"/>
    </xf>
    <xf numFmtId="3" fontId="61" fillId="9" borderId="5" xfId="0" applyNumberFormat="1" applyFont="1" applyFill="1" applyBorder="1" applyAlignment="1">
      <alignment horizontal="center" vertical="center"/>
    </xf>
    <xf numFmtId="3" fontId="62" fillId="0" borderId="5" xfId="0" applyNumberFormat="1" applyFont="1" applyBorder="1" applyAlignment="1">
      <alignment horizontal="center" vertical="center"/>
    </xf>
    <xf numFmtId="3" fontId="62" fillId="0" borderId="5" xfId="0" applyNumberFormat="1" applyFont="1" applyBorder="1" applyAlignment="1">
      <alignment horizontal="center" vertical="center" wrapText="1"/>
    </xf>
    <xf numFmtId="41" fontId="9" fillId="0" borderId="5" xfId="11" applyFont="1" applyBorder="1"/>
    <xf numFmtId="41" fontId="38" fillId="0" borderId="5" xfId="11" applyFont="1" applyBorder="1"/>
    <xf numFmtId="0" fontId="58" fillId="0" borderId="0" xfId="0" applyFont="1" applyAlignment="1">
      <alignment horizontal="center" vertical="center"/>
    </xf>
    <xf numFmtId="0" fontId="59" fillId="0" borderId="0" xfId="0" applyFont="1" applyAlignment="1">
      <alignment horizontal="center"/>
    </xf>
    <xf numFmtId="0" fontId="59" fillId="0" borderId="0" xfId="0" applyFont="1" applyAlignment="1">
      <alignment horizontal="center" vertical="center"/>
    </xf>
    <xf numFmtId="0" fontId="9" fillId="0" borderId="0" xfId="0" applyFont="1" applyAlignment="1">
      <alignment horizontal="right"/>
    </xf>
    <xf numFmtId="0" fontId="37" fillId="0" borderId="0" xfId="0" applyFont="1" applyAlignment="1">
      <alignment horizontal="right"/>
    </xf>
    <xf numFmtId="0" fontId="61" fillId="0" borderId="0" xfId="0" applyFont="1" applyAlignment="1">
      <alignment horizontal="right"/>
    </xf>
    <xf numFmtId="0" fontId="64" fillId="0" borderId="0" xfId="0" applyFont="1" applyAlignment="1">
      <alignment horizontal="right" vertical="center"/>
    </xf>
    <xf numFmtId="0" fontId="65" fillId="0" borderId="0" xfId="0" applyFont="1"/>
    <xf numFmtId="0" fontId="0" fillId="3" borderId="0" xfId="0" applyFill="1"/>
    <xf numFmtId="17" fontId="66" fillId="10" borderId="10" xfId="0" applyNumberFormat="1" applyFont="1" applyFill="1" applyBorder="1" applyAlignment="1">
      <alignment horizontal="center" vertical="center" wrapText="1"/>
    </xf>
    <xf numFmtId="0" fontId="66" fillId="10" borderId="10" xfId="0" applyFont="1" applyFill="1" applyBorder="1" applyAlignment="1">
      <alignment horizontal="center" vertical="center" wrapText="1"/>
    </xf>
    <xf numFmtId="0" fontId="18" fillId="2" borderId="0" xfId="7" applyFont="1" applyFill="1" applyAlignment="1">
      <alignment horizontal="left" wrapText="1"/>
    </xf>
    <xf numFmtId="0" fontId="9" fillId="0" borderId="10" xfId="0" applyFont="1" applyBorder="1" applyAlignment="1">
      <alignment horizontal="left" vertical="center" wrapText="1" indent="1"/>
    </xf>
    <xf numFmtId="0" fontId="18" fillId="0" borderId="5" xfId="7" applyFont="1" applyBorder="1" applyAlignment="1">
      <alignment horizontal="left" vertical="center" wrapText="1" indent="1"/>
    </xf>
    <xf numFmtId="0" fontId="45" fillId="6" borderId="10" xfId="0" applyFont="1" applyFill="1" applyBorder="1" applyAlignment="1">
      <alignment horizontal="left" vertical="center" wrapText="1" indent="1"/>
    </xf>
    <xf numFmtId="0" fontId="18" fillId="0" borderId="0" xfId="7" applyFont="1" applyAlignment="1">
      <alignment horizontal="right" vertical="center"/>
    </xf>
    <xf numFmtId="0" fontId="36" fillId="0" borderId="0" xfId="7" applyFont="1" applyAlignment="1">
      <alignment vertical="center"/>
    </xf>
    <xf numFmtId="0" fontId="36" fillId="0" borderId="4" xfId="7" applyFont="1" applyBorder="1" applyAlignment="1">
      <alignment vertical="center" wrapText="1"/>
    </xf>
    <xf numFmtId="17" fontId="22" fillId="3" borderId="5" xfId="7" quotePrefix="1" applyNumberFormat="1" applyFont="1" applyFill="1" applyBorder="1" applyAlignment="1">
      <alignment horizontal="center" vertical="center"/>
    </xf>
    <xf numFmtId="0" fontId="67" fillId="0" borderId="0" xfId="7" applyFont="1" applyAlignment="1">
      <alignment vertical="center"/>
    </xf>
    <xf numFmtId="0" fontId="36" fillId="0" borderId="5" xfId="7" applyFont="1" applyBorder="1" applyAlignment="1">
      <alignment horizontal="left" vertical="center" wrapText="1"/>
    </xf>
    <xf numFmtId="3" fontId="36" fillId="0" borderId="5" xfId="0" applyNumberFormat="1" applyFont="1" applyBorder="1" applyAlignment="1">
      <alignment horizontal="right" vertical="center"/>
    </xf>
    <xf numFmtId="0" fontId="36" fillId="4" borderId="5" xfId="7" applyFont="1" applyFill="1" applyBorder="1" applyAlignment="1">
      <alignment horizontal="left" vertical="center" wrapText="1"/>
    </xf>
    <xf numFmtId="0" fontId="9" fillId="4" borderId="5" xfId="0" applyFont="1" applyFill="1" applyBorder="1" applyAlignment="1">
      <alignment vertical="center"/>
    </xf>
    <xf numFmtId="3" fontId="36" fillId="0" borderId="5" xfId="0" applyNumberFormat="1" applyFont="1" applyBorder="1" applyAlignment="1">
      <alignment vertical="center"/>
    </xf>
    <xf numFmtId="0" fontId="36" fillId="3" borderId="5" xfId="7" applyFont="1" applyFill="1" applyBorder="1" applyAlignment="1">
      <alignment vertical="center"/>
    </xf>
    <xf numFmtId="10" fontId="36" fillId="0" borderId="5" xfId="9" applyNumberFormat="1" applyFont="1" applyBorder="1" applyAlignment="1">
      <alignment horizontal="right" vertical="center"/>
    </xf>
    <xf numFmtId="10" fontId="36" fillId="4" borderId="5" xfId="9" applyNumberFormat="1" applyFont="1" applyFill="1" applyBorder="1" applyAlignment="1">
      <alignment horizontal="right" vertical="center"/>
    </xf>
    <xf numFmtId="10" fontId="36" fillId="0" borderId="5" xfId="9" applyNumberFormat="1" applyFont="1" applyFill="1" applyBorder="1" applyAlignment="1">
      <alignment horizontal="right" vertical="center"/>
    </xf>
    <xf numFmtId="10" fontId="67" fillId="0" borderId="0" xfId="10" applyNumberFormat="1" applyFont="1" applyFill="1" applyAlignment="1">
      <alignment vertical="center"/>
    </xf>
    <xf numFmtId="10" fontId="36" fillId="0" borderId="5" xfId="10" applyNumberFormat="1" applyFont="1" applyFill="1" applyBorder="1" applyAlignment="1">
      <alignment horizontal="right" vertical="center"/>
    </xf>
    <xf numFmtId="10" fontId="36" fillId="0" borderId="5" xfId="9" applyNumberFormat="1" applyFont="1" applyFill="1" applyBorder="1" applyAlignment="1">
      <alignment vertical="center"/>
    </xf>
    <xf numFmtId="10" fontId="67" fillId="0" borderId="0" xfId="7" applyNumberFormat="1" applyFont="1" applyAlignment="1">
      <alignment vertical="center"/>
    </xf>
    <xf numFmtId="0" fontId="63" fillId="0" borderId="0" xfId="0" applyFont="1" applyAlignment="1">
      <alignment vertical="center"/>
    </xf>
    <xf numFmtId="0" fontId="36" fillId="2" borderId="5" xfId="7" applyFont="1" applyFill="1" applyBorder="1" applyAlignment="1">
      <alignment horizontal="left" vertical="center" wrapText="1"/>
    </xf>
    <xf numFmtId="3" fontId="9" fillId="2" borderId="5" xfId="0" applyNumberFormat="1" applyFont="1" applyFill="1" applyBorder="1" applyAlignment="1">
      <alignment vertical="center"/>
    </xf>
    <xf numFmtId="0" fontId="67" fillId="0" borderId="0" xfId="7" applyFont="1" applyAlignment="1">
      <alignment vertical="center" wrapText="1"/>
    </xf>
    <xf numFmtId="0" fontId="68" fillId="0" borderId="0" xfId="7" applyFont="1" applyAlignment="1">
      <alignment vertical="center"/>
    </xf>
    <xf numFmtId="10" fontId="9" fillId="2" borderId="7" xfId="0" applyNumberFormat="1" applyFont="1" applyFill="1" applyBorder="1" applyAlignment="1">
      <alignment vertical="center"/>
    </xf>
    <xf numFmtId="0" fontId="67" fillId="0" borderId="6" xfId="7" applyFont="1" applyBorder="1" applyAlignment="1">
      <alignment vertical="center"/>
    </xf>
    <xf numFmtId="0" fontId="67" fillId="0" borderId="6" xfId="7" applyFont="1" applyBorder="1" applyAlignment="1">
      <alignment vertical="center" wrapText="1"/>
    </xf>
    <xf numFmtId="10" fontId="36" fillId="0" borderId="5" xfId="10" applyNumberFormat="1" applyFont="1" applyBorder="1" applyAlignment="1">
      <alignment horizontal="right" vertical="center"/>
    </xf>
    <xf numFmtId="10" fontId="68" fillId="0" borderId="0" xfId="10" applyNumberFormat="1" applyFont="1" applyFill="1" applyAlignment="1">
      <alignment vertical="center"/>
    </xf>
    <xf numFmtId="10" fontId="68" fillId="0" borderId="6" xfId="10" applyNumberFormat="1" applyFont="1" applyFill="1" applyBorder="1" applyAlignment="1">
      <alignment vertical="center" wrapText="1"/>
    </xf>
    <xf numFmtId="9" fontId="68" fillId="0" borderId="0" xfId="10" applyFont="1" applyFill="1" applyAlignment="1">
      <alignment vertical="center"/>
    </xf>
    <xf numFmtId="0" fontId="60" fillId="5" borderId="0" xfId="0" applyFont="1" applyFill="1" applyAlignment="1">
      <alignment vertical="center" wrapText="1"/>
    </xf>
    <xf numFmtId="0" fontId="18" fillId="0" borderId="4" xfId="7" applyFont="1" applyBorder="1" applyAlignment="1">
      <alignment wrapText="1"/>
    </xf>
    <xf numFmtId="0" fontId="18" fillId="6" borderId="5" xfId="7" applyFont="1" applyFill="1" applyBorder="1" applyAlignment="1">
      <alignment horizontal="left" vertical="center" wrapText="1"/>
    </xf>
    <xf numFmtId="0" fontId="18" fillId="6" borderId="5" xfId="7" applyFont="1" applyFill="1" applyBorder="1" applyAlignment="1">
      <alignment horizontal="center" vertical="center" wrapText="1"/>
    </xf>
    <xf numFmtId="0" fontId="36" fillId="6" borderId="5" xfId="7" applyFont="1" applyFill="1" applyBorder="1" applyAlignment="1">
      <alignment horizontal="left" vertical="center"/>
    </xf>
    <xf numFmtId="0" fontId="18" fillId="6" borderId="5" xfId="7" applyFont="1" applyFill="1" applyBorder="1" applyAlignment="1">
      <alignment horizontal="left" vertical="center" wrapText="1" indent="1"/>
    </xf>
    <xf numFmtId="0" fontId="69" fillId="3" borderId="5" xfId="7" applyFont="1" applyFill="1" applyBorder="1" applyAlignment="1">
      <alignment horizontal="left" vertical="center" wrapText="1"/>
    </xf>
    <xf numFmtId="0" fontId="36" fillId="2" borderId="5" xfId="7" applyFont="1" applyFill="1" applyBorder="1" applyAlignment="1">
      <alignment horizontal="center" vertical="center" wrapText="1"/>
    </xf>
    <xf numFmtId="0" fontId="70" fillId="10" borderId="5" xfId="0" applyFont="1" applyFill="1" applyBorder="1" applyAlignment="1">
      <alignment horizontal="center" vertical="center"/>
    </xf>
    <xf numFmtId="0" fontId="70" fillId="10" borderId="7" xfId="0" applyFont="1" applyFill="1" applyBorder="1" applyAlignment="1">
      <alignment horizontal="center" vertical="center"/>
    </xf>
    <xf numFmtId="3" fontId="18" fillId="0" borderId="26" xfId="0" applyNumberFormat="1" applyFont="1" applyBorder="1" applyAlignment="1">
      <alignment horizontal="right" vertical="center" wrapText="1"/>
    </xf>
    <xf numFmtId="41" fontId="18" fillId="0" borderId="5" xfId="1" applyFont="1" applyFill="1" applyBorder="1" applyAlignment="1">
      <alignment horizontal="right" vertical="center" wrapText="1"/>
    </xf>
    <xf numFmtId="41" fontId="36" fillId="0" borderId="5" xfId="1" applyFont="1" applyBorder="1" applyAlignment="1">
      <alignment horizontal="right" vertical="center" wrapText="1"/>
    </xf>
    <xf numFmtId="41" fontId="18" fillId="0" borderId="5" xfId="1" applyFont="1" applyBorder="1" applyAlignment="1">
      <alignment horizontal="right" vertical="center" wrapText="1"/>
    </xf>
    <xf numFmtId="3" fontId="70" fillId="10" borderId="26" xfId="0" applyNumberFormat="1" applyFont="1" applyFill="1" applyBorder="1" applyAlignment="1">
      <alignment horizontal="right" vertical="center" wrapText="1"/>
    </xf>
    <xf numFmtId="0" fontId="66" fillId="10" borderId="5" xfId="0" applyFont="1" applyFill="1" applyBorder="1" applyAlignment="1">
      <alignment horizontal="center" vertical="center" wrapText="1"/>
    </xf>
    <xf numFmtId="0" fontId="66" fillId="10" borderId="26" xfId="0" applyFont="1" applyFill="1" applyBorder="1" applyAlignment="1">
      <alignment horizontal="center" vertical="center" wrapText="1"/>
    </xf>
    <xf numFmtId="3" fontId="18" fillId="0" borderId="26" xfId="0" applyNumberFormat="1" applyFont="1" applyBorder="1" applyAlignment="1">
      <alignment vertical="center" wrapText="1"/>
    </xf>
    <xf numFmtId="3" fontId="18" fillId="2" borderId="26" xfId="0" applyNumberFormat="1" applyFont="1" applyFill="1" applyBorder="1" applyAlignment="1">
      <alignment horizontal="right" vertical="center" wrapText="1"/>
    </xf>
    <xf numFmtId="0" fontId="71" fillId="10" borderId="26" xfId="0" applyFont="1" applyFill="1" applyBorder="1" applyAlignment="1">
      <alignment vertical="center"/>
    </xf>
    <xf numFmtId="3" fontId="71" fillId="10" borderId="26" xfId="0" applyNumberFormat="1" applyFont="1" applyFill="1" applyBorder="1" applyAlignment="1">
      <alignment vertical="center"/>
    </xf>
    <xf numFmtId="3" fontId="18" fillId="2" borderId="26" xfId="0" applyNumberFormat="1" applyFont="1" applyFill="1" applyBorder="1" applyAlignment="1">
      <alignment vertical="center" wrapText="1"/>
    </xf>
    <xf numFmtId="0" fontId="39" fillId="10" borderId="26" xfId="0" applyFont="1" applyFill="1" applyBorder="1" applyAlignment="1">
      <alignment vertical="center"/>
    </xf>
    <xf numFmtId="3" fontId="39" fillId="10" borderId="26" xfId="0" applyNumberFormat="1" applyFont="1" applyFill="1" applyBorder="1" applyAlignment="1">
      <alignment vertical="center"/>
    </xf>
    <xf numFmtId="10" fontId="18" fillId="0" borderId="26" xfId="0" applyNumberFormat="1" applyFont="1" applyBorder="1" applyAlignment="1">
      <alignment horizontal="right" vertical="center" wrapText="1"/>
    </xf>
    <xf numFmtId="0" fontId="24" fillId="0" borderId="0" xfId="0" applyFont="1" applyAlignment="1">
      <alignment vertical="center"/>
    </xf>
    <xf numFmtId="0" fontId="39" fillId="8" borderId="26" xfId="0" applyFont="1" applyFill="1" applyBorder="1" applyAlignment="1">
      <alignment vertical="center"/>
    </xf>
    <xf numFmtId="3" fontId="39" fillId="8" borderId="26" xfId="0" applyNumberFormat="1" applyFont="1" applyFill="1" applyBorder="1" applyAlignment="1">
      <alignment vertical="center"/>
    </xf>
    <xf numFmtId="0" fontId="9" fillId="0" borderId="0" xfId="0" quotePrefix="1" applyFont="1" applyAlignment="1">
      <alignment horizontal="right" vertical="center"/>
    </xf>
    <xf numFmtId="0" fontId="22" fillId="3" borderId="5" xfId="0" applyFont="1" applyFill="1" applyBorder="1" applyAlignment="1">
      <alignment horizontal="center" vertical="center" wrapText="1"/>
    </xf>
    <xf numFmtId="41" fontId="44" fillId="0" borderId="5" xfId="11" applyFont="1" applyFill="1" applyBorder="1" applyAlignment="1">
      <alignment horizontal="left" vertical="center" wrapText="1"/>
    </xf>
    <xf numFmtId="0" fontId="44" fillId="6" borderId="5" xfId="7" applyFont="1" applyFill="1" applyBorder="1" applyAlignment="1">
      <alignment horizontal="left" vertical="center" wrapText="1"/>
    </xf>
    <xf numFmtId="3" fontId="18" fillId="8" borderId="26" xfId="0" applyNumberFormat="1" applyFont="1" applyFill="1" applyBorder="1" applyAlignment="1">
      <alignment horizontal="right" vertical="center" wrapText="1"/>
    </xf>
    <xf numFmtId="41" fontId="38" fillId="0" borderId="5" xfId="11" applyFont="1" applyBorder="1" applyAlignment="1">
      <alignment vertical="center"/>
    </xf>
    <xf numFmtId="41" fontId="9" fillId="0" borderId="5" xfId="11" applyFont="1" applyBorder="1" applyAlignment="1">
      <alignment vertical="center"/>
    </xf>
    <xf numFmtId="0" fontId="36" fillId="6" borderId="5" xfId="0" applyFont="1" applyFill="1" applyBorder="1" applyAlignment="1">
      <alignment horizontal="center" vertical="center" wrapText="1"/>
    </xf>
    <xf numFmtId="0" fontId="44" fillId="0" borderId="5" xfId="0" applyFont="1" applyBorder="1"/>
    <xf numFmtId="10" fontId="44" fillId="0" borderId="5" xfId="10" applyNumberFormat="1" applyFont="1" applyFill="1" applyBorder="1"/>
    <xf numFmtId="9" fontId="22" fillId="3" borderId="21" xfId="2" applyFont="1" applyFill="1" applyBorder="1" applyAlignment="1">
      <alignment horizontal="center" vertical="center" wrapText="1"/>
    </xf>
    <xf numFmtId="0" fontId="22" fillId="3" borderId="21" xfId="0" applyFont="1" applyFill="1" applyBorder="1" applyAlignment="1">
      <alignment horizontal="center" vertical="center" wrapText="1"/>
    </xf>
    <xf numFmtId="41" fontId="44" fillId="2" borderId="5" xfId="11" applyFont="1" applyFill="1" applyBorder="1" applyAlignment="1">
      <alignment horizontal="left" vertical="center" wrapText="1"/>
    </xf>
    <xf numFmtId="0" fontId="44" fillId="2" borderId="5" xfId="0" applyFont="1" applyFill="1" applyBorder="1"/>
    <xf numFmtId="9" fontId="36" fillId="6" borderId="21" xfId="2" applyFont="1" applyFill="1" applyBorder="1" applyAlignment="1">
      <alignment horizontal="center" wrapText="1"/>
    </xf>
    <xf numFmtId="0" fontId="36" fillId="6" borderId="5" xfId="7" applyFont="1" applyFill="1" applyBorder="1" applyAlignment="1">
      <alignment horizontal="left" vertical="center" wrapText="1"/>
    </xf>
    <xf numFmtId="9" fontId="22" fillId="3" borderId="21" xfId="2" applyFont="1" applyFill="1" applyBorder="1" applyAlignment="1">
      <alignment horizontal="center" wrapText="1"/>
    </xf>
    <xf numFmtId="0" fontId="18" fillId="2" borderId="23" xfId="7" applyFont="1" applyFill="1" applyBorder="1" applyAlignment="1">
      <alignment wrapText="1"/>
    </xf>
    <xf numFmtId="0" fontId="18" fillId="2" borderId="26" xfId="7" applyFont="1" applyFill="1" applyBorder="1" applyAlignment="1">
      <alignment wrapText="1"/>
    </xf>
    <xf numFmtId="0" fontId="18" fillId="2" borderId="0" xfId="7" applyFont="1" applyFill="1" applyAlignment="1">
      <alignment wrapText="1"/>
    </xf>
    <xf numFmtId="0" fontId="9" fillId="0" borderId="5" xfId="0" applyFont="1" applyBorder="1" applyAlignment="1">
      <alignment wrapText="1"/>
    </xf>
    <xf numFmtId="3" fontId="44" fillId="0" borderId="5" xfId="0" applyNumberFormat="1" applyFont="1" applyBorder="1" applyAlignment="1">
      <alignment horizontal="right"/>
    </xf>
    <xf numFmtId="0" fontId="23" fillId="6" borderId="5" xfId="0" applyFont="1" applyFill="1" applyBorder="1"/>
    <xf numFmtId="0" fontId="57" fillId="3" borderId="14" xfId="0" applyFont="1" applyFill="1" applyBorder="1" applyAlignment="1">
      <alignment horizontal="center" vertical="center" wrapText="1"/>
    </xf>
    <xf numFmtId="0" fontId="57" fillId="3" borderId="15" xfId="0" applyFont="1" applyFill="1" applyBorder="1" applyAlignment="1">
      <alignment horizontal="center" vertical="center" wrapText="1"/>
    </xf>
    <xf numFmtId="0" fontId="57" fillId="3" borderId="5" xfId="0" applyFont="1" applyFill="1" applyBorder="1" applyAlignment="1">
      <alignment horizontal="center" vertical="center" wrapText="1"/>
    </xf>
    <xf numFmtId="3" fontId="72" fillId="0" borderId="10" xfId="0" applyNumberFormat="1" applyFont="1" applyBorder="1" applyAlignment="1">
      <alignment horizontal="center" vertical="center" wrapText="1"/>
    </xf>
    <xf numFmtId="0" fontId="52" fillId="6" borderId="10" xfId="0" applyFont="1" applyFill="1" applyBorder="1" applyAlignment="1">
      <alignment horizontal="left" vertical="center" wrapText="1" indent="1"/>
    </xf>
    <xf numFmtId="0" fontId="18" fillId="2" borderId="0" xfId="7" applyFont="1" applyFill="1" applyAlignment="1">
      <alignment vertical="center" wrapText="1"/>
    </xf>
    <xf numFmtId="0" fontId="2" fillId="11" borderId="5" xfId="0" applyFont="1" applyFill="1" applyBorder="1"/>
    <xf numFmtId="0" fontId="2" fillId="11" borderId="5" xfId="0" applyFont="1" applyFill="1" applyBorder="1" applyAlignment="1">
      <alignment horizontal="center"/>
    </xf>
    <xf numFmtId="0" fontId="0" fillId="0" borderId="5" xfId="0" applyBorder="1"/>
    <xf numFmtId="3" fontId="18" fillId="0" borderId="5" xfId="0" applyNumberFormat="1" applyFont="1" applyBorder="1" applyAlignment="1">
      <alignment horizontal="center"/>
    </xf>
    <xf numFmtId="3" fontId="18" fillId="0" borderId="5" xfId="0" applyNumberFormat="1" applyFont="1" applyBorder="1" applyAlignment="1">
      <alignment horizontal="center" vertical="center"/>
    </xf>
    <xf numFmtId="0" fontId="0" fillId="0" borderId="5" xfId="0" applyBorder="1" applyAlignment="1">
      <alignment horizontal="center" wrapText="1"/>
    </xf>
    <xf numFmtId="0" fontId="0" fillId="0" borderId="5" xfId="0" applyBorder="1" applyAlignment="1">
      <alignment horizontal="center"/>
    </xf>
    <xf numFmtId="0" fontId="0" fillId="2" borderId="5" xfId="0" applyFill="1" applyBorder="1" applyAlignment="1">
      <alignment horizontal="center"/>
    </xf>
    <xf numFmtId="41" fontId="9" fillId="0" borderId="5" xfId="11" applyFont="1" applyBorder="1" applyAlignment="1">
      <alignment horizontal="center"/>
    </xf>
    <xf numFmtId="41" fontId="44" fillId="0" borderId="5" xfId="11" applyFont="1" applyFill="1" applyBorder="1" applyAlignment="1">
      <alignment horizontal="center" vertical="center" wrapText="1"/>
    </xf>
    <xf numFmtId="41" fontId="9" fillId="0" borderId="5" xfId="11" applyFont="1" applyBorder="1" applyAlignment="1">
      <alignment horizontal="right"/>
    </xf>
    <xf numFmtId="3" fontId="0" fillId="2" borderId="0" xfId="0" applyNumberFormat="1" applyFill="1"/>
    <xf numFmtId="10" fontId="36" fillId="0" borderId="5" xfId="9" applyNumberFormat="1" applyFont="1" applyBorder="1" applyAlignment="1">
      <alignment vertical="center"/>
    </xf>
    <xf numFmtId="0" fontId="22" fillId="3" borderId="7" xfId="0" applyFont="1" applyFill="1" applyBorder="1" applyAlignment="1">
      <alignment horizontal="center" vertical="center" wrapText="1"/>
    </xf>
    <xf numFmtId="41" fontId="74" fillId="0" borderId="5" xfId="11" applyFont="1" applyFill="1" applyBorder="1" applyAlignment="1">
      <alignment horizontal="left" vertical="center" wrapText="1"/>
    </xf>
    <xf numFmtId="0" fontId="9" fillId="2" borderId="0" xfId="3" applyFont="1" applyFill="1" applyBorder="1" applyAlignment="1" applyProtection="1">
      <alignment horizontal="left" vertical="center" wrapText="1"/>
    </xf>
    <xf numFmtId="4" fontId="9" fillId="0" borderId="10" xfId="0" applyNumberFormat="1" applyFont="1" applyBorder="1" applyAlignment="1">
      <alignment horizontal="center" vertical="center" wrapText="1"/>
    </xf>
    <xf numFmtId="10" fontId="36" fillId="0" borderId="5" xfId="10" applyNumberFormat="1" applyFont="1" applyBorder="1" applyAlignment="1">
      <alignment horizontal="center" vertical="center" wrapText="1"/>
    </xf>
    <xf numFmtId="0" fontId="36" fillId="0" borderId="5" xfId="7" applyFont="1" applyBorder="1" applyAlignment="1">
      <alignment horizontal="center" vertical="center"/>
    </xf>
    <xf numFmtId="3" fontId="44" fillId="0" borderId="5" xfId="0" applyNumberFormat="1" applyFont="1" applyBorder="1" applyAlignment="1">
      <alignment horizontal="center" vertical="center"/>
    </xf>
    <xf numFmtId="0" fontId="36" fillId="6" borderId="5" xfId="7" applyFont="1" applyFill="1" applyBorder="1" applyAlignment="1">
      <alignment horizontal="center" vertical="center"/>
    </xf>
    <xf numFmtId="41" fontId="38" fillId="0" borderId="5" xfId="11" applyFont="1" applyBorder="1" applyAlignment="1">
      <alignment horizontal="right"/>
    </xf>
    <xf numFmtId="41" fontId="38" fillId="0" borderId="5" xfId="11" applyFont="1" applyBorder="1" applyAlignment="1">
      <alignment horizontal="right" vertical="center"/>
    </xf>
    <xf numFmtId="0" fontId="49" fillId="6" borderId="5" xfId="7" applyFont="1" applyFill="1" applyBorder="1" applyAlignment="1">
      <alignment horizontal="left" vertical="center" wrapText="1" indent="1"/>
    </xf>
    <xf numFmtId="0" fontId="2" fillId="0" borderId="0" xfId="0" applyFont="1"/>
    <xf numFmtId="0" fontId="9" fillId="0" borderId="5" xfId="0" applyFont="1" applyBorder="1" applyAlignment="1">
      <alignment horizontal="left" vertical="center" wrapText="1" indent="3"/>
    </xf>
    <xf numFmtId="41" fontId="9" fillId="0" borderId="5" xfId="1" applyFont="1" applyBorder="1" applyAlignment="1">
      <alignment vertical="center"/>
    </xf>
    <xf numFmtId="0" fontId="38" fillId="0" borderId="5" xfId="0" applyFont="1" applyBorder="1" applyAlignment="1">
      <alignment vertical="center" wrapText="1"/>
    </xf>
    <xf numFmtId="41" fontId="38" fillId="0" borderId="5" xfId="1" applyFont="1" applyBorder="1" applyAlignment="1">
      <alignment vertical="center"/>
    </xf>
    <xf numFmtId="0" fontId="4" fillId="3" borderId="0" xfId="0" applyFont="1" applyFill="1" applyAlignment="1">
      <alignment vertical="center"/>
    </xf>
    <xf numFmtId="0" fontId="4" fillId="3" borderId="0" xfId="0" applyFont="1" applyFill="1" applyAlignment="1">
      <alignment horizontal="center" vertical="center"/>
    </xf>
    <xf numFmtId="0" fontId="6" fillId="0" borderId="0" xfId="0" applyFont="1" applyAlignment="1">
      <alignment vertical="center"/>
    </xf>
    <xf numFmtId="0" fontId="16" fillId="0" borderId="0" xfId="0" applyFont="1" applyAlignment="1">
      <alignment vertical="center"/>
    </xf>
    <xf numFmtId="0" fontId="35" fillId="0" borderId="0" xfId="0" applyFont="1" applyAlignment="1">
      <alignment vertical="center"/>
    </xf>
    <xf numFmtId="0" fontId="37" fillId="3" borderId="5" xfId="0" applyFont="1" applyFill="1" applyBorder="1" applyAlignment="1">
      <alignment horizontal="center" vertical="center" wrapText="1"/>
    </xf>
    <xf numFmtId="0" fontId="22" fillId="3" borderId="5" xfId="0" applyFont="1" applyFill="1" applyBorder="1" applyAlignment="1">
      <alignment vertical="center"/>
    </xf>
    <xf numFmtId="41" fontId="37" fillId="3" borderId="5" xfId="1" applyFont="1" applyFill="1" applyBorder="1" applyAlignment="1">
      <alignment vertical="center"/>
    </xf>
    <xf numFmtId="0" fontId="9" fillId="0" borderId="5" xfId="0" applyFont="1" applyBorder="1" applyAlignment="1">
      <alignment horizontal="left" vertical="center" indent="3"/>
    </xf>
    <xf numFmtId="41" fontId="9" fillId="6" borderId="5" xfId="1" applyFont="1" applyFill="1" applyBorder="1" applyAlignment="1">
      <alignment vertical="center"/>
    </xf>
    <xf numFmtId="0" fontId="37" fillId="3" borderId="5" xfId="0" applyFont="1" applyFill="1" applyBorder="1" applyAlignment="1">
      <alignment vertical="center"/>
    </xf>
    <xf numFmtId="41" fontId="22" fillId="3" borderId="5" xfId="1" applyFont="1" applyFill="1" applyBorder="1" applyAlignment="1">
      <alignment horizontal="center" vertical="center"/>
    </xf>
    <xf numFmtId="10" fontId="38" fillId="0" borderId="5" xfId="10" applyNumberFormat="1" applyFont="1" applyBorder="1" applyAlignment="1">
      <alignment vertical="center"/>
    </xf>
    <xf numFmtId="9" fontId="0" fillId="0" borderId="0" xfId="2" applyFont="1" applyAlignment="1">
      <alignment vertical="center"/>
    </xf>
    <xf numFmtId="0" fontId="18" fillId="0" borderId="0" xfId="8" applyFont="1" applyAlignment="1">
      <alignment vertical="center"/>
    </xf>
    <xf numFmtId="41" fontId="0" fillId="0" borderId="0" xfId="0" applyNumberFormat="1" applyAlignment="1">
      <alignment vertical="center"/>
    </xf>
    <xf numFmtId="10" fontId="0" fillId="0" borderId="0" xfId="10" applyNumberFormat="1" applyFont="1" applyAlignment="1">
      <alignment vertical="center"/>
    </xf>
    <xf numFmtId="41" fontId="36" fillId="2" borderId="5" xfId="7" applyNumberFormat="1" applyFont="1" applyFill="1" applyBorder="1" applyAlignment="1">
      <alignment horizontal="left" vertical="center" wrapText="1"/>
    </xf>
    <xf numFmtId="41" fontId="36" fillId="4" borderId="5" xfId="7" applyNumberFormat="1" applyFont="1" applyFill="1" applyBorder="1" applyAlignment="1">
      <alignment horizontal="left" vertical="center" wrapText="1"/>
    </xf>
    <xf numFmtId="0" fontId="9" fillId="5" borderId="5" xfId="0" applyFont="1" applyFill="1" applyBorder="1" applyAlignment="1">
      <alignment vertical="center" wrapText="1"/>
    </xf>
    <xf numFmtId="41" fontId="36" fillId="2" borderId="5" xfId="1" applyFont="1" applyFill="1" applyBorder="1" applyAlignment="1">
      <alignment horizontal="left" vertical="center" wrapText="1"/>
    </xf>
    <xf numFmtId="41" fontId="37" fillId="3" borderId="5" xfId="1" applyFont="1" applyFill="1" applyBorder="1" applyAlignment="1">
      <alignment horizontal="left" vertical="center" wrapText="1"/>
    </xf>
    <xf numFmtId="0" fontId="0" fillId="12" borderId="5" xfId="0" applyFill="1" applyBorder="1" applyAlignment="1">
      <alignment horizontal="center"/>
    </xf>
    <xf numFmtId="10" fontId="9" fillId="0" borderId="7" xfId="0" applyNumberFormat="1" applyFont="1" applyBorder="1" applyAlignment="1">
      <alignment horizontal="right" vertical="center"/>
    </xf>
    <xf numFmtId="0" fontId="36" fillId="0" borderId="0" xfId="7" applyFont="1" applyAlignment="1">
      <alignment horizontal="left" vertical="center"/>
    </xf>
    <xf numFmtId="10" fontId="25" fillId="0" borderId="0" xfId="10" applyNumberFormat="1" applyFont="1" applyFill="1" applyBorder="1" applyAlignment="1">
      <alignment vertical="center" wrapText="1"/>
    </xf>
    <xf numFmtId="0" fontId="36" fillId="0" borderId="0" xfId="7" applyFont="1" applyAlignment="1">
      <alignment horizontal="left" wrapText="1"/>
    </xf>
    <xf numFmtId="0" fontId="20" fillId="0" borderId="0" xfId="7" applyFont="1" applyAlignment="1">
      <alignment horizontal="center" vertical="center" wrapText="1"/>
    </xf>
    <xf numFmtId="10" fontId="36" fillId="0" borderId="5" xfId="9" applyNumberFormat="1" applyFont="1" applyFill="1" applyBorder="1" applyAlignment="1">
      <alignment horizontal="center" vertical="center"/>
    </xf>
    <xf numFmtId="3" fontId="9" fillId="0" borderId="5" xfId="0" applyNumberFormat="1" applyFont="1" applyBorder="1" applyAlignment="1">
      <alignment horizontal="left" vertical="center"/>
    </xf>
    <xf numFmtId="0" fontId="4" fillId="3" borderId="0" xfId="0" applyFont="1" applyFill="1" applyAlignment="1">
      <alignment wrapText="1"/>
    </xf>
    <xf numFmtId="0" fontId="4" fillId="3" borderId="0" xfId="0" applyFont="1" applyFill="1" applyAlignment="1">
      <alignment horizontal="center" wrapText="1"/>
    </xf>
    <xf numFmtId="0" fontId="15" fillId="0" borderId="0" xfId="7" applyAlignment="1">
      <alignment horizontal="center" vertical="center" wrapText="1"/>
    </xf>
    <xf numFmtId="0" fontId="0" fillId="0" borderId="0" xfId="0" applyAlignment="1">
      <alignment wrapText="1"/>
    </xf>
    <xf numFmtId="0" fontId="16" fillId="0" borderId="0" xfId="7" applyFont="1" applyAlignment="1">
      <alignment horizontal="center" vertical="center" wrapText="1"/>
    </xf>
    <xf numFmtId="0" fontId="4" fillId="0" borderId="0" xfId="8" applyFont="1" applyAlignment="1">
      <alignment wrapText="1"/>
    </xf>
    <xf numFmtId="0" fontId="17" fillId="0" borderId="0" xfId="8" applyFont="1" applyAlignment="1">
      <alignment vertical="center" wrapText="1"/>
    </xf>
    <xf numFmtId="0" fontId="16" fillId="0" borderId="0" xfId="7" applyFont="1" applyAlignment="1">
      <alignment vertical="center" wrapText="1"/>
    </xf>
    <xf numFmtId="0" fontId="18" fillId="0" borderId="0" xfId="7" applyFont="1" applyAlignment="1">
      <alignment horizontal="center" vertical="center" wrapText="1"/>
    </xf>
    <xf numFmtId="0" fontId="20" fillId="0" borderId="0" xfId="7" applyFont="1" applyAlignment="1">
      <alignment vertical="center" wrapText="1"/>
    </xf>
    <xf numFmtId="0" fontId="9" fillId="0" borderId="0" xfId="0" applyFont="1" applyAlignment="1">
      <alignment horizontal="right" vertical="center" wrapText="1"/>
    </xf>
    <xf numFmtId="3" fontId="9" fillId="0" borderId="5"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166" fontId="9" fillId="0" borderId="5" xfId="0" applyNumberFormat="1" applyFont="1" applyBorder="1" applyAlignment="1">
      <alignment horizontal="center" vertical="center" wrapText="1"/>
    </xf>
    <xf numFmtId="3" fontId="20" fillId="0" borderId="0" xfId="7" applyNumberFormat="1" applyFont="1" applyAlignment="1">
      <alignment vertical="center" wrapText="1"/>
    </xf>
    <xf numFmtId="9" fontId="25" fillId="0" borderId="0" xfId="10" applyFont="1" applyFill="1" applyAlignment="1">
      <alignment vertical="center" wrapText="1"/>
    </xf>
    <xf numFmtId="0" fontId="36" fillId="0" borderId="0" xfId="7" applyFont="1" applyAlignment="1">
      <alignment vertical="center" wrapText="1"/>
    </xf>
    <xf numFmtId="165" fontId="9" fillId="0" borderId="5" xfId="0" applyNumberFormat="1" applyFont="1" applyBorder="1" applyAlignment="1">
      <alignment horizontal="center" vertical="center" wrapText="1"/>
    </xf>
    <xf numFmtId="3" fontId="18" fillId="0" borderId="5" xfId="1" applyNumberFormat="1" applyFont="1" applyFill="1" applyBorder="1" applyAlignment="1">
      <alignment horizontal="center" vertical="center" wrapText="1"/>
    </xf>
    <xf numFmtId="17" fontId="21" fillId="3" borderId="4" xfId="7" quotePrefix="1" applyNumberFormat="1" applyFont="1" applyFill="1" applyBorder="1" applyAlignment="1">
      <alignment vertical="center" wrapText="1"/>
    </xf>
    <xf numFmtId="17" fontId="21" fillId="0" borderId="0" xfId="7" quotePrefix="1" applyNumberFormat="1" applyFont="1" applyFill="1" applyBorder="1" applyAlignment="1">
      <alignment vertical="center" wrapText="1"/>
    </xf>
    <xf numFmtId="0" fontId="0" fillId="0" borderId="0" xfId="0" applyBorder="1"/>
    <xf numFmtId="9" fontId="36" fillId="6" borderId="21" xfId="2" applyFont="1" applyFill="1" applyBorder="1" applyAlignment="1">
      <alignment horizontal="center" vertical="center" wrapText="1"/>
    </xf>
    <xf numFmtId="0" fontId="9" fillId="2" borderId="0" xfId="3" applyFont="1" applyFill="1" applyBorder="1" applyAlignment="1" applyProtection="1">
      <alignment horizontal="left" vertical="center" wrapText="1"/>
    </xf>
    <xf numFmtId="0" fontId="9" fillId="2" borderId="0" xfId="3" applyFont="1" applyFill="1" applyBorder="1" applyAlignment="1" applyProtection="1">
      <alignment horizontal="left" vertical="center"/>
    </xf>
    <xf numFmtId="0" fontId="73" fillId="0" borderId="6" xfId="0" applyFont="1" applyBorder="1" applyAlignment="1">
      <alignment horizontal="center" wrapText="1"/>
    </xf>
    <xf numFmtId="0" fontId="73" fillId="0" borderId="0" xfId="0" applyFont="1" applyAlignment="1">
      <alignment horizontal="center" wrapText="1"/>
    </xf>
    <xf numFmtId="0" fontId="36" fillId="0" borderId="0" xfId="7" applyFont="1" applyAlignment="1">
      <alignment horizontal="left" vertical="center" wrapText="1"/>
    </xf>
    <xf numFmtId="14" fontId="22" fillId="3" borderId="8" xfId="7" quotePrefix="1" applyNumberFormat="1" applyFont="1" applyFill="1" applyBorder="1" applyAlignment="1">
      <alignment horizontal="center" vertical="center" wrapText="1"/>
    </xf>
    <xf numFmtId="14" fontId="22" fillId="3" borderId="24" xfId="7" quotePrefix="1" applyNumberFormat="1" applyFont="1" applyFill="1" applyBorder="1" applyAlignment="1">
      <alignment horizontal="center" vertical="center" wrapText="1"/>
    </xf>
    <xf numFmtId="14" fontId="22" fillId="3" borderId="9" xfId="7" quotePrefix="1" applyNumberFormat="1" applyFont="1" applyFill="1" applyBorder="1" applyAlignment="1">
      <alignment horizontal="center" vertical="center" wrapText="1"/>
    </xf>
    <xf numFmtId="0" fontId="20" fillId="0" borderId="30" xfId="7" applyFont="1" applyBorder="1" applyAlignment="1">
      <alignment horizontal="center" vertical="center" wrapText="1"/>
    </xf>
    <xf numFmtId="17" fontId="21" fillId="3" borderId="8" xfId="7" quotePrefix="1" applyNumberFormat="1" applyFont="1" applyFill="1" applyBorder="1" applyAlignment="1">
      <alignment horizontal="center" vertical="center" wrapText="1"/>
    </xf>
    <xf numFmtId="17" fontId="21" fillId="3" borderId="9" xfId="7" quotePrefix="1" applyNumberFormat="1" applyFont="1" applyFill="1" applyBorder="1" applyAlignment="1">
      <alignment horizontal="center" vertical="center" wrapText="1"/>
    </xf>
    <xf numFmtId="17" fontId="21" fillId="3" borderId="27" xfId="7" quotePrefix="1" applyNumberFormat="1" applyFont="1" applyFill="1" applyBorder="1" applyAlignment="1">
      <alignment horizontal="center" vertical="center" wrapText="1"/>
    </xf>
    <xf numFmtId="17" fontId="21" fillId="3" borderId="4" xfId="7" quotePrefix="1" applyNumberFormat="1" applyFont="1" applyFill="1" applyBorder="1" applyAlignment="1">
      <alignment horizontal="center" vertical="center" wrapText="1"/>
    </xf>
    <xf numFmtId="0" fontId="22" fillId="3" borderId="8" xfId="0" quotePrefix="1" applyFont="1" applyFill="1" applyBorder="1" applyAlignment="1">
      <alignment horizontal="center" wrapText="1"/>
    </xf>
    <xf numFmtId="0" fontId="22" fillId="3" borderId="24" xfId="0" applyFont="1" applyFill="1" applyBorder="1" applyAlignment="1">
      <alignment horizontal="center" wrapText="1"/>
    </xf>
    <xf numFmtId="0" fontId="22" fillId="3" borderId="8" xfId="0" applyFont="1" applyFill="1" applyBorder="1" applyAlignment="1">
      <alignment horizontal="center" wrapText="1"/>
    </xf>
    <xf numFmtId="0" fontId="22" fillId="3" borderId="18" xfId="0" applyFont="1" applyFill="1" applyBorder="1" applyAlignment="1">
      <alignment horizontal="center" wrapText="1"/>
    </xf>
    <xf numFmtId="0" fontId="36" fillId="6" borderId="19" xfId="0" applyFont="1" applyFill="1" applyBorder="1" applyAlignment="1">
      <alignment horizontal="center" wrapText="1"/>
    </xf>
    <xf numFmtId="0" fontId="36" fillId="6" borderId="20" xfId="0" applyFont="1" applyFill="1" applyBorder="1" applyAlignment="1">
      <alignment horizontal="center" wrapText="1"/>
    </xf>
    <xf numFmtId="0" fontId="22" fillId="3" borderId="19"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8" xfId="0" applyFont="1" applyFill="1" applyBorder="1" applyAlignment="1">
      <alignment horizontal="center" vertical="center" wrapText="1"/>
    </xf>
    <xf numFmtId="17" fontId="21" fillId="3" borderId="6" xfId="7" quotePrefix="1" applyNumberFormat="1" applyFont="1" applyFill="1" applyBorder="1" applyAlignment="1">
      <alignment horizontal="center" vertical="center" wrapText="1"/>
    </xf>
    <xf numFmtId="17" fontId="21" fillId="3" borderId="0" xfId="7" quotePrefix="1" applyNumberFormat="1" applyFont="1" applyFill="1" applyBorder="1" applyAlignment="1">
      <alignment horizontal="center" vertical="center" wrapText="1"/>
    </xf>
    <xf numFmtId="9" fontId="22" fillId="3" borderId="21" xfId="2" applyFont="1" applyFill="1" applyBorder="1" applyAlignment="1">
      <alignment horizontal="center" vertical="center" wrapText="1"/>
    </xf>
    <xf numFmtId="9" fontId="22" fillId="3" borderId="22" xfId="2" applyFont="1" applyFill="1" applyBorder="1" applyAlignment="1">
      <alignment horizontal="center" vertical="center" wrapText="1"/>
    </xf>
    <xf numFmtId="0" fontId="22" fillId="3" borderId="21"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36" fillId="6" borderId="5" xfId="0" applyFont="1" applyFill="1" applyBorder="1" applyAlignment="1">
      <alignment horizontal="center" wrapText="1"/>
    </xf>
    <xf numFmtId="0" fontId="22" fillId="3" borderId="2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0" fillId="0" borderId="6" xfId="7" applyFont="1" applyBorder="1" applyAlignment="1">
      <alignment horizontal="center" vertical="center" wrapText="1"/>
    </xf>
    <xf numFmtId="0" fontId="20" fillId="0" borderId="0" xfId="7" applyFont="1" applyAlignment="1">
      <alignment horizontal="center" vertical="center" wrapText="1"/>
    </xf>
    <xf numFmtId="0" fontId="22" fillId="3" borderId="5" xfId="0" quotePrefix="1" applyFont="1" applyFill="1" applyBorder="1" applyAlignment="1">
      <alignment horizontal="center" vertical="center"/>
    </xf>
    <xf numFmtId="0" fontId="22" fillId="3" borderId="5" xfId="0" applyFont="1" applyFill="1" applyBorder="1" applyAlignment="1">
      <alignment horizontal="center" vertical="center"/>
    </xf>
    <xf numFmtId="0" fontId="57" fillId="3" borderId="16" xfId="0" applyFont="1" applyFill="1" applyBorder="1" applyAlignment="1">
      <alignment horizontal="center" vertical="center"/>
    </xf>
    <xf numFmtId="0" fontId="57" fillId="3" borderId="17" xfId="0" applyFont="1" applyFill="1" applyBorder="1" applyAlignment="1">
      <alignment horizontal="center" vertical="center"/>
    </xf>
    <xf numFmtId="0" fontId="57" fillId="3" borderId="13" xfId="0" applyFont="1" applyFill="1" applyBorder="1" applyAlignment="1">
      <alignment horizontal="center" vertical="center"/>
    </xf>
    <xf numFmtId="0" fontId="57" fillId="3" borderId="12" xfId="0" applyFont="1" applyFill="1" applyBorder="1" applyAlignment="1">
      <alignment horizontal="center" vertical="center"/>
    </xf>
    <xf numFmtId="0" fontId="57" fillId="3" borderId="11" xfId="0" applyFont="1" applyFill="1" applyBorder="1" applyAlignment="1">
      <alignment horizontal="center" vertical="center"/>
    </xf>
    <xf numFmtId="0" fontId="36" fillId="0" borderId="0" xfId="7" applyFont="1" applyAlignment="1">
      <alignment wrapText="1"/>
    </xf>
    <xf numFmtId="0" fontId="36" fillId="0" borderId="4" xfId="7" applyFont="1" applyBorder="1" applyAlignment="1">
      <alignment wrapText="1"/>
    </xf>
    <xf numFmtId="17" fontId="21" fillId="3" borderId="28" xfId="7" quotePrefix="1" applyNumberFormat="1" applyFont="1" applyFill="1" applyBorder="1" applyAlignment="1">
      <alignment horizontal="center" vertical="center" wrapText="1"/>
    </xf>
    <xf numFmtId="17" fontId="21" fillId="3" borderId="29" xfId="7" quotePrefix="1" applyNumberFormat="1" applyFont="1" applyFill="1" applyBorder="1" applyAlignment="1">
      <alignment horizontal="center" vertical="center" wrapText="1"/>
    </xf>
  </cellXfs>
  <cellStyles count="12">
    <cellStyle name="00 Titular" xfId="5"/>
    <cellStyle name="Hipervínculo" xfId="3" builtinId="8"/>
    <cellStyle name="Millares [0]" xfId="1" builtinId="6"/>
    <cellStyle name="Millares [0] 2" xfId="11"/>
    <cellStyle name="Normal" xfId="0" builtinId="0"/>
    <cellStyle name="Normal - Style1 4" xfId="4"/>
    <cellStyle name="Normal 123 2 2_Índice tablas 2T" xfId="6"/>
    <cellStyle name="Normal 2 2 10" xfId="7"/>
    <cellStyle name="Normal 2 4 2" xfId="8"/>
    <cellStyle name="Percent" xfId="10"/>
    <cellStyle name="Porcentaje" xfId="2" builtinId="5"/>
    <cellStyle name="Porcentaje 13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1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2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drawing1.xml><?xml version="1.0" encoding="utf-8"?>
<xdr:wsDr xmlns:xdr="http://schemas.openxmlformats.org/drawingml/2006/spreadsheetDrawing" xmlns:a="http://schemas.openxmlformats.org/drawingml/2006/main">
  <xdr:oneCellAnchor>
    <xdr:from>
      <xdr:col>3</xdr:col>
      <xdr:colOff>238125</xdr:colOff>
      <xdr:row>0</xdr:row>
      <xdr:rowOff>119062</xdr:rowOff>
    </xdr:from>
    <xdr:ext cx="928687" cy="1068162"/>
    <xdr:pic>
      <xdr:nvPicPr>
        <xdr:cNvPr id="8" name="Image 1026">
          <a:extLst>
            <a:ext uri="{FF2B5EF4-FFF2-40B4-BE49-F238E27FC236}">
              <a16:creationId xmlns="" xmlns:a16="http://schemas.microsoft.com/office/drawing/2014/main" id="{05F3FC05-CCA3-4377-BBE5-BDB43486B836}"/>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83" t="44415" r="85157" b="45814"/>
        <a:stretch/>
      </xdr:blipFill>
      <xdr:spPr>
        <a:xfrm>
          <a:off x="12477750" y="119062"/>
          <a:ext cx="928687" cy="1068162"/>
        </a:xfrm>
        <a:prstGeom prst="rect">
          <a:avLst/>
        </a:prstGeom>
        <a:noFill/>
        <a:ln>
          <a:noFill/>
        </a:ln>
      </xdr:spPr>
    </xdr:pic>
    <xdr:clientData/>
  </xdr:oneCellAnchor>
  <xdr:twoCellAnchor editAs="oneCell">
    <xdr:from>
      <xdr:col>1</xdr:col>
      <xdr:colOff>55562</xdr:colOff>
      <xdr:row>44</xdr:row>
      <xdr:rowOff>156482</xdr:rowOff>
    </xdr:from>
    <xdr:to>
      <xdr:col>1</xdr:col>
      <xdr:colOff>549873</xdr:colOff>
      <xdr:row>47</xdr:row>
      <xdr:rowOff>24734</xdr:rowOff>
    </xdr:to>
    <xdr:pic>
      <xdr:nvPicPr>
        <xdr:cNvPr id="9" name="Imagen 8">
          <a:extLst>
            <a:ext uri="{FF2B5EF4-FFF2-40B4-BE49-F238E27FC236}">
              <a16:creationId xmlns="" xmlns:a16="http://schemas.microsoft.com/office/drawing/2014/main" id="{775394B4-080B-4F57-B3EE-AD751ABC993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13" r="79410" b="-5181"/>
        <a:stretch/>
      </xdr:blipFill>
      <xdr:spPr>
        <a:xfrm>
          <a:off x="665162" y="4823732"/>
          <a:ext cx="494311" cy="439752"/>
        </a:xfrm>
        <a:prstGeom prst="rect">
          <a:avLst/>
        </a:prstGeom>
      </xdr:spPr>
    </xdr:pic>
    <xdr:clientData/>
  </xdr:twoCellAnchor>
  <xdr:twoCellAnchor editAs="oneCell">
    <xdr:from>
      <xdr:col>1</xdr:col>
      <xdr:colOff>578304</xdr:colOff>
      <xdr:row>44</xdr:row>
      <xdr:rowOff>168956</xdr:rowOff>
    </xdr:from>
    <xdr:to>
      <xdr:col>2</xdr:col>
      <xdr:colOff>900734</xdr:colOff>
      <xdr:row>46</xdr:row>
      <xdr:rowOff>134540</xdr:rowOff>
    </xdr:to>
    <xdr:pic>
      <xdr:nvPicPr>
        <xdr:cNvPr id="10" name="Imagen 9">
          <a:extLst>
            <a:ext uri="{FF2B5EF4-FFF2-40B4-BE49-F238E27FC236}">
              <a16:creationId xmlns="" xmlns:a16="http://schemas.microsoft.com/office/drawing/2014/main" id="{BF912571-F5E8-4F5D-9B97-3E9F04E8341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1744"/>
        <a:stretch/>
      </xdr:blipFill>
      <xdr:spPr>
        <a:xfrm>
          <a:off x="1187904" y="4836206"/>
          <a:ext cx="1293980" cy="346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3</xdr:row>
      <xdr:rowOff>0</xdr:rowOff>
    </xdr:from>
    <xdr:to>
      <xdr:col>8</xdr:col>
      <xdr:colOff>304800</xdr:colOff>
      <xdr:row>4</xdr:row>
      <xdr:rowOff>162538</xdr:rowOff>
    </xdr:to>
    <xdr:sp macro="" textlink="">
      <xdr:nvSpPr>
        <xdr:cNvPr id="2" name="AutoShape 2" descr="Archivo:Santander Argentina Logo.png - Wikipedia, la enciclopedia libre">
          <a:extLst>
            <a:ext uri="{FF2B5EF4-FFF2-40B4-BE49-F238E27FC236}">
              <a16:creationId xmlns="" xmlns:a16="http://schemas.microsoft.com/office/drawing/2014/main" id="{8D4E6CA2-E69A-419C-BAE3-DAAB890C51BB}"/>
            </a:ext>
          </a:extLst>
        </xdr:cNvPr>
        <xdr:cNvSpPr>
          <a:spLocks noChangeAspect="1" noChangeArrowheads="1"/>
        </xdr:cNvSpPr>
      </xdr:nvSpPr>
      <xdr:spPr bwMode="auto">
        <a:xfrm>
          <a:off x="10982325" y="74295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49524</xdr:rowOff>
    </xdr:from>
    <xdr:to>
      <xdr:col>0</xdr:col>
      <xdr:colOff>494085</xdr:colOff>
      <xdr:row>1</xdr:row>
      <xdr:rowOff>209517</xdr:rowOff>
    </xdr:to>
    <xdr:pic>
      <xdr:nvPicPr>
        <xdr:cNvPr id="14" name="Imagen 13">
          <a:hlinkClick xmlns:r="http://schemas.openxmlformats.org/officeDocument/2006/relationships" r:id="rId1"/>
          <a:extLst>
            <a:ext uri="{FF2B5EF4-FFF2-40B4-BE49-F238E27FC236}">
              <a16:creationId xmlns="" xmlns:a16="http://schemas.microsoft.com/office/drawing/2014/main" id="{8702541B-B3D8-4B90-9C90-80C0274C6C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21931"/>
        </a:xfrm>
        <a:prstGeom prst="rect">
          <a:avLst/>
        </a:prstGeom>
      </xdr:spPr>
    </xdr:pic>
    <xdr:clientData/>
  </xdr:twoCellAnchor>
  <xdr:twoCellAnchor editAs="oneCell">
    <xdr:from>
      <xdr:col>0</xdr:col>
      <xdr:colOff>495433</xdr:colOff>
      <xdr:row>0</xdr:row>
      <xdr:rowOff>0</xdr:rowOff>
    </xdr:from>
    <xdr:to>
      <xdr:col>1</xdr:col>
      <xdr:colOff>473534</xdr:colOff>
      <xdr:row>1</xdr:row>
      <xdr:rowOff>210808</xdr:rowOff>
    </xdr:to>
    <xdr:pic>
      <xdr:nvPicPr>
        <xdr:cNvPr id="15" name="Imagen 14">
          <a:extLst>
            <a:ext uri="{FF2B5EF4-FFF2-40B4-BE49-F238E27FC236}">
              <a16:creationId xmlns="" xmlns:a16="http://schemas.microsoft.com/office/drawing/2014/main" id="{6C69074C-E984-460D-92D7-E9652EB79C0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90070" cy="472746"/>
        </a:xfrm>
        <a:prstGeom prst="rect">
          <a:avLst/>
        </a:prstGeom>
      </xdr:spPr>
    </xdr:pic>
    <xdr:clientData/>
  </xdr:twoCellAnchor>
  <xdr:twoCellAnchor editAs="oneCell">
    <xdr:from>
      <xdr:col>1</xdr:col>
      <xdr:colOff>466906</xdr:colOff>
      <xdr:row>0</xdr:row>
      <xdr:rowOff>27205</xdr:rowOff>
    </xdr:from>
    <xdr:to>
      <xdr:col>1</xdr:col>
      <xdr:colOff>1805336</xdr:colOff>
      <xdr:row>1</xdr:row>
      <xdr:rowOff>129176</xdr:rowOff>
    </xdr:to>
    <xdr:pic>
      <xdr:nvPicPr>
        <xdr:cNvPr id="16" name="Imagen 15">
          <a:extLst>
            <a:ext uri="{FF2B5EF4-FFF2-40B4-BE49-F238E27FC236}">
              <a16:creationId xmlns="" xmlns:a16="http://schemas.microsoft.com/office/drawing/2014/main" id="{02A2F8C2-473A-490E-AD7C-8AC12EC0512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1011192" y="27205"/>
          <a:ext cx="1338430" cy="355971"/>
        </a:xfrm>
        <a:prstGeom prst="rect">
          <a:avLst/>
        </a:prstGeom>
      </xdr:spPr>
    </xdr:pic>
    <xdr:clientData/>
  </xdr:twoCellAnchor>
  <xdr:oneCellAnchor>
    <xdr:from>
      <xdr:col>3</xdr:col>
      <xdr:colOff>616856</xdr:colOff>
      <xdr:row>32</xdr:row>
      <xdr:rowOff>36285</xdr:rowOff>
    </xdr:from>
    <xdr:ext cx="395493" cy="264560"/>
    <xdr:sp macro="" textlink="">
      <xdr:nvSpPr>
        <xdr:cNvPr id="3" name="CuadroTexto 2"/>
        <xdr:cNvSpPr txBox="1"/>
      </xdr:nvSpPr>
      <xdr:spPr>
        <a:xfrm>
          <a:off x="9098642" y="6912428"/>
          <a:ext cx="395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a:t>
          </a:r>
        </a:p>
      </xdr:txBody>
    </xdr:sp>
    <xdr:clientData/>
  </xdr:oneCellAnchor>
  <xdr:oneCellAnchor>
    <xdr:from>
      <xdr:col>3</xdr:col>
      <xdr:colOff>642256</xdr:colOff>
      <xdr:row>32</xdr:row>
      <xdr:rowOff>351971</xdr:rowOff>
    </xdr:from>
    <xdr:ext cx="395493" cy="264560"/>
    <xdr:sp macro="" textlink="">
      <xdr:nvSpPr>
        <xdr:cNvPr id="7" name="CuadroTexto 6"/>
        <xdr:cNvSpPr txBox="1"/>
      </xdr:nvSpPr>
      <xdr:spPr>
        <a:xfrm>
          <a:off x="9124042" y="7228114"/>
          <a:ext cx="395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a:t>
          </a:r>
        </a:p>
      </xdr:txBody>
    </xdr:sp>
    <xdr:clientData/>
  </xdr:oneCellAnchor>
  <xdr:oneCellAnchor>
    <xdr:from>
      <xdr:col>3</xdr:col>
      <xdr:colOff>698499</xdr:colOff>
      <xdr:row>34</xdr:row>
      <xdr:rowOff>154214</xdr:rowOff>
    </xdr:from>
    <xdr:ext cx="395493" cy="264560"/>
    <xdr:sp macro="" textlink="">
      <xdr:nvSpPr>
        <xdr:cNvPr id="8" name="CuadroTexto 7"/>
        <xdr:cNvSpPr txBox="1"/>
      </xdr:nvSpPr>
      <xdr:spPr>
        <a:xfrm>
          <a:off x="9180285" y="7620000"/>
          <a:ext cx="395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209517</xdr:rowOff>
    </xdr:to>
    <xdr:pic>
      <xdr:nvPicPr>
        <xdr:cNvPr id="21" name="Imagen 20">
          <a:hlinkClick xmlns:r="http://schemas.openxmlformats.org/officeDocument/2006/relationships" r:id="rId1"/>
          <a:extLst>
            <a:ext uri="{FF2B5EF4-FFF2-40B4-BE49-F238E27FC236}">
              <a16:creationId xmlns="" xmlns:a16="http://schemas.microsoft.com/office/drawing/2014/main" id="{E05BEEF6-4DFD-4C46-9CB4-B205973676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21931"/>
        </a:xfrm>
        <a:prstGeom prst="rect">
          <a:avLst/>
        </a:prstGeom>
      </xdr:spPr>
    </xdr:pic>
    <xdr:clientData/>
  </xdr:twoCellAnchor>
  <xdr:twoCellAnchor editAs="oneCell">
    <xdr:from>
      <xdr:col>0</xdr:col>
      <xdr:colOff>495433</xdr:colOff>
      <xdr:row>0</xdr:row>
      <xdr:rowOff>0</xdr:rowOff>
    </xdr:from>
    <xdr:to>
      <xdr:col>1</xdr:col>
      <xdr:colOff>473534</xdr:colOff>
      <xdr:row>1</xdr:row>
      <xdr:rowOff>210808</xdr:rowOff>
    </xdr:to>
    <xdr:pic>
      <xdr:nvPicPr>
        <xdr:cNvPr id="22" name="Imagen 21">
          <a:extLst>
            <a:ext uri="{FF2B5EF4-FFF2-40B4-BE49-F238E27FC236}">
              <a16:creationId xmlns="" xmlns:a16="http://schemas.microsoft.com/office/drawing/2014/main" id="{37B15405-2C5B-4894-80A6-6032E8813B6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90070" cy="472746"/>
        </a:xfrm>
        <a:prstGeom prst="rect">
          <a:avLst/>
        </a:prstGeom>
      </xdr:spPr>
    </xdr:pic>
    <xdr:clientData/>
  </xdr:twoCellAnchor>
  <xdr:twoCellAnchor editAs="oneCell">
    <xdr:from>
      <xdr:col>1</xdr:col>
      <xdr:colOff>466906</xdr:colOff>
      <xdr:row>0</xdr:row>
      <xdr:rowOff>54419</xdr:rowOff>
    </xdr:from>
    <xdr:to>
      <xdr:col>1</xdr:col>
      <xdr:colOff>1805336</xdr:colOff>
      <xdr:row>1</xdr:row>
      <xdr:rowOff>156390</xdr:rowOff>
    </xdr:to>
    <xdr:pic>
      <xdr:nvPicPr>
        <xdr:cNvPr id="23" name="Imagen 22">
          <a:extLst>
            <a:ext uri="{FF2B5EF4-FFF2-40B4-BE49-F238E27FC236}">
              <a16:creationId xmlns="" xmlns:a16="http://schemas.microsoft.com/office/drawing/2014/main" id="{3C190CC9-3078-4DC7-BEA8-9E37A95583E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78875" y="54419"/>
          <a:ext cx="1338430" cy="3639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304800</xdr:colOff>
      <xdr:row>4</xdr:row>
      <xdr:rowOff>165099</xdr:rowOff>
    </xdr:to>
    <xdr:sp macro="" textlink="">
      <xdr:nvSpPr>
        <xdr:cNvPr id="25" name="AutoShape 2" descr="Archivo:Santander Argentina Logo.png - Wikipedia, la enciclopedia libre">
          <a:extLst>
            <a:ext uri="{FF2B5EF4-FFF2-40B4-BE49-F238E27FC236}">
              <a16:creationId xmlns="" xmlns:a16="http://schemas.microsoft.com/office/drawing/2014/main" id="{FB746A7C-C9FE-4AB2-9751-E40678C88A98}"/>
            </a:ext>
          </a:extLst>
        </xdr:cNvPr>
        <xdr:cNvSpPr>
          <a:spLocks noChangeAspect="1" noChangeArrowheads="1"/>
        </xdr:cNvSpPr>
      </xdr:nvSpPr>
      <xdr:spPr bwMode="auto">
        <a:xfrm>
          <a:off x="10982325" y="742950"/>
          <a:ext cx="304800" cy="355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49524</xdr:rowOff>
    </xdr:from>
    <xdr:to>
      <xdr:col>0</xdr:col>
      <xdr:colOff>494085</xdr:colOff>
      <xdr:row>1</xdr:row>
      <xdr:rowOff>209517</xdr:rowOff>
    </xdr:to>
    <xdr:pic>
      <xdr:nvPicPr>
        <xdr:cNvPr id="19" name="Imagen 18">
          <a:hlinkClick xmlns:r="http://schemas.openxmlformats.org/officeDocument/2006/relationships" r:id="rId1"/>
          <a:extLst>
            <a:ext uri="{FF2B5EF4-FFF2-40B4-BE49-F238E27FC236}">
              <a16:creationId xmlns="" xmlns:a16="http://schemas.microsoft.com/office/drawing/2014/main" id="{AE183B4E-76D0-4FDE-9DFA-4587C1D9C9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21931"/>
        </a:xfrm>
        <a:prstGeom prst="rect">
          <a:avLst/>
        </a:prstGeom>
      </xdr:spPr>
    </xdr:pic>
    <xdr:clientData/>
  </xdr:twoCellAnchor>
  <xdr:twoCellAnchor editAs="oneCell">
    <xdr:from>
      <xdr:col>0</xdr:col>
      <xdr:colOff>495433</xdr:colOff>
      <xdr:row>0</xdr:row>
      <xdr:rowOff>0</xdr:rowOff>
    </xdr:from>
    <xdr:to>
      <xdr:col>1</xdr:col>
      <xdr:colOff>473534</xdr:colOff>
      <xdr:row>1</xdr:row>
      <xdr:rowOff>210808</xdr:rowOff>
    </xdr:to>
    <xdr:pic>
      <xdr:nvPicPr>
        <xdr:cNvPr id="20" name="Imagen 19">
          <a:extLst>
            <a:ext uri="{FF2B5EF4-FFF2-40B4-BE49-F238E27FC236}">
              <a16:creationId xmlns="" xmlns:a16="http://schemas.microsoft.com/office/drawing/2014/main" id="{9709DA81-D2CA-4447-AA81-313E70FCCEE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90070" cy="472746"/>
        </a:xfrm>
        <a:prstGeom prst="rect">
          <a:avLst/>
        </a:prstGeom>
      </xdr:spPr>
    </xdr:pic>
    <xdr:clientData/>
  </xdr:twoCellAnchor>
  <xdr:twoCellAnchor editAs="oneCell">
    <xdr:from>
      <xdr:col>1</xdr:col>
      <xdr:colOff>466906</xdr:colOff>
      <xdr:row>0</xdr:row>
      <xdr:rowOff>54419</xdr:rowOff>
    </xdr:from>
    <xdr:to>
      <xdr:col>1</xdr:col>
      <xdr:colOff>1805336</xdr:colOff>
      <xdr:row>1</xdr:row>
      <xdr:rowOff>156390</xdr:rowOff>
    </xdr:to>
    <xdr:pic>
      <xdr:nvPicPr>
        <xdr:cNvPr id="21" name="Imagen 20">
          <a:extLst>
            <a:ext uri="{FF2B5EF4-FFF2-40B4-BE49-F238E27FC236}">
              <a16:creationId xmlns="" xmlns:a16="http://schemas.microsoft.com/office/drawing/2014/main" id="{0F0AC2ED-ECE0-4208-B2D1-32B09D57AC2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78875" y="54419"/>
          <a:ext cx="1338430" cy="3639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7</xdr:col>
      <xdr:colOff>289733</xdr:colOff>
      <xdr:row>4</xdr:row>
      <xdr:rowOff>181261</xdr:rowOff>
    </xdr:to>
    <xdr:sp macro="" textlink="">
      <xdr:nvSpPr>
        <xdr:cNvPr id="5" name="AutoShape 2" descr="Archivo:Santander Argentina Logo.png - Wikipedia, la enciclopedia libre">
          <a:extLst>
            <a:ext uri="{FF2B5EF4-FFF2-40B4-BE49-F238E27FC236}">
              <a16:creationId xmlns="" xmlns:a16="http://schemas.microsoft.com/office/drawing/2014/main" id="{CE1032E7-99B8-4780-841D-98C8C8AB7A6B}"/>
            </a:ext>
          </a:extLst>
        </xdr:cNvPr>
        <xdr:cNvSpPr>
          <a:spLocks noChangeAspect="1" noChangeArrowheads="1"/>
        </xdr:cNvSpPr>
      </xdr:nvSpPr>
      <xdr:spPr bwMode="auto">
        <a:xfrm>
          <a:off x="10982325" y="742950"/>
          <a:ext cx="304800" cy="355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49524</xdr:rowOff>
    </xdr:from>
    <xdr:to>
      <xdr:col>0</xdr:col>
      <xdr:colOff>494085</xdr:colOff>
      <xdr:row>1</xdr:row>
      <xdr:rowOff>209517</xdr:rowOff>
    </xdr:to>
    <xdr:pic>
      <xdr:nvPicPr>
        <xdr:cNvPr id="14" name="Imagen 13">
          <a:hlinkClick xmlns:r="http://schemas.openxmlformats.org/officeDocument/2006/relationships" r:id="rId1"/>
          <a:extLst>
            <a:ext uri="{FF2B5EF4-FFF2-40B4-BE49-F238E27FC236}">
              <a16:creationId xmlns="" xmlns:a16="http://schemas.microsoft.com/office/drawing/2014/main" id="{CECF4AC7-BBD6-4CD1-BC6E-DDBFADF065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21931"/>
        </a:xfrm>
        <a:prstGeom prst="rect">
          <a:avLst/>
        </a:prstGeom>
      </xdr:spPr>
    </xdr:pic>
    <xdr:clientData/>
  </xdr:twoCellAnchor>
  <xdr:twoCellAnchor editAs="oneCell">
    <xdr:from>
      <xdr:col>0</xdr:col>
      <xdr:colOff>495433</xdr:colOff>
      <xdr:row>0</xdr:row>
      <xdr:rowOff>0</xdr:rowOff>
    </xdr:from>
    <xdr:to>
      <xdr:col>1</xdr:col>
      <xdr:colOff>473534</xdr:colOff>
      <xdr:row>1</xdr:row>
      <xdr:rowOff>210808</xdr:rowOff>
    </xdr:to>
    <xdr:pic>
      <xdr:nvPicPr>
        <xdr:cNvPr id="15" name="Imagen 14">
          <a:extLst>
            <a:ext uri="{FF2B5EF4-FFF2-40B4-BE49-F238E27FC236}">
              <a16:creationId xmlns="" xmlns:a16="http://schemas.microsoft.com/office/drawing/2014/main" id="{C79F42CE-E58A-4208-91BE-B687CED7437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90070" cy="472746"/>
        </a:xfrm>
        <a:prstGeom prst="rect">
          <a:avLst/>
        </a:prstGeom>
      </xdr:spPr>
    </xdr:pic>
    <xdr:clientData/>
  </xdr:twoCellAnchor>
  <xdr:twoCellAnchor editAs="oneCell">
    <xdr:from>
      <xdr:col>1</xdr:col>
      <xdr:colOff>466906</xdr:colOff>
      <xdr:row>0</xdr:row>
      <xdr:rowOff>54419</xdr:rowOff>
    </xdr:from>
    <xdr:to>
      <xdr:col>1</xdr:col>
      <xdr:colOff>1805336</xdr:colOff>
      <xdr:row>1</xdr:row>
      <xdr:rowOff>156390</xdr:rowOff>
    </xdr:to>
    <xdr:pic>
      <xdr:nvPicPr>
        <xdr:cNvPr id="16" name="Imagen 15">
          <a:extLst>
            <a:ext uri="{FF2B5EF4-FFF2-40B4-BE49-F238E27FC236}">
              <a16:creationId xmlns="" xmlns:a16="http://schemas.microsoft.com/office/drawing/2014/main" id="{BB905116-53BD-420F-BB66-2656C8F26FC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78875" y="54419"/>
          <a:ext cx="1338430" cy="3639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7</xdr:col>
      <xdr:colOff>304800</xdr:colOff>
      <xdr:row>4</xdr:row>
      <xdr:rowOff>165101</xdr:rowOff>
    </xdr:to>
    <xdr:sp macro="" textlink="">
      <xdr:nvSpPr>
        <xdr:cNvPr id="5" name="AutoShape 2" descr="Archivo:Santander Argentina Logo.png - Wikipedia, la enciclopedia libre">
          <a:extLst>
            <a:ext uri="{FF2B5EF4-FFF2-40B4-BE49-F238E27FC236}">
              <a16:creationId xmlns="" xmlns:a16="http://schemas.microsoft.com/office/drawing/2014/main" id="{274C17E6-9BF2-4C73-AEC3-D603FA0F29A9}"/>
            </a:ext>
          </a:extLst>
        </xdr:cNvPr>
        <xdr:cNvSpPr>
          <a:spLocks noChangeAspect="1" noChangeArrowheads="1"/>
        </xdr:cNvSpPr>
      </xdr:nvSpPr>
      <xdr:spPr bwMode="auto">
        <a:xfrm>
          <a:off x="10982325" y="742950"/>
          <a:ext cx="304800" cy="355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49524</xdr:rowOff>
    </xdr:from>
    <xdr:to>
      <xdr:col>0</xdr:col>
      <xdr:colOff>494085</xdr:colOff>
      <xdr:row>1</xdr:row>
      <xdr:rowOff>211682</xdr:rowOff>
    </xdr:to>
    <xdr:pic>
      <xdr:nvPicPr>
        <xdr:cNvPr id="9" name="Imagen 8">
          <a:hlinkClick xmlns:r="http://schemas.openxmlformats.org/officeDocument/2006/relationships" r:id="rId1"/>
          <a:extLst>
            <a:ext uri="{FF2B5EF4-FFF2-40B4-BE49-F238E27FC236}">
              <a16:creationId xmlns="" xmlns:a16="http://schemas.microsoft.com/office/drawing/2014/main" id="{82FAC30B-2DB9-4E83-9F7C-80A98ED807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21931"/>
        </a:xfrm>
        <a:prstGeom prst="rect">
          <a:avLst/>
        </a:prstGeom>
      </xdr:spPr>
    </xdr:pic>
    <xdr:clientData/>
  </xdr:twoCellAnchor>
  <xdr:twoCellAnchor editAs="oneCell">
    <xdr:from>
      <xdr:col>0</xdr:col>
      <xdr:colOff>495433</xdr:colOff>
      <xdr:row>0</xdr:row>
      <xdr:rowOff>0</xdr:rowOff>
    </xdr:from>
    <xdr:to>
      <xdr:col>1</xdr:col>
      <xdr:colOff>465958</xdr:colOff>
      <xdr:row>1</xdr:row>
      <xdr:rowOff>212973</xdr:rowOff>
    </xdr:to>
    <xdr:pic>
      <xdr:nvPicPr>
        <xdr:cNvPr id="10" name="Imagen 9">
          <a:extLst>
            <a:ext uri="{FF2B5EF4-FFF2-40B4-BE49-F238E27FC236}">
              <a16:creationId xmlns="" xmlns:a16="http://schemas.microsoft.com/office/drawing/2014/main" id="{F4D1779D-841C-4225-B540-EDFB89FBAB5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90070" cy="472746"/>
        </a:xfrm>
        <a:prstGeom prst="rect">
          <a:avLst/>
        </a:prstGeom>
      </xdr:spPr>
    </xdr:pic>
    <xdr:clientData/>
  </xdr:twoCellAnchor>
  <xdr:twoCellAnchor editAs="oneCell">
    <xdr:from>
      <xdr:col>1</xdr:col>
      <xdr:colOff>459330</xdr:colOff>
      <xdr:row>0</xdr:row>
      <xdr:rowOff>54419</xdr:rowOff>
    </xdr:from>
    <xdr:to>
      <xdr:col>1</xdr:col>
      <xdr:colOff>1797760</xdr:colOff>
      <xdr:row>1</xdr:row>
      <xdr:rowOff>158555</xdr:rowOff>
    </xdr:to>
    <xdr:pic>
      <xdr:nvPicPr>
        <xdr:cNvPr id="11" name="Imagen 10">
          <a:extLst>
            <a:ext uri="{FF2B5EF4-FFF2-40B4-BE49-F238E27FC236}">
              <a16:creationId xmlns="" xmlns:a16="http://schemas.microsoft.com/office/drawing/2014/main" id="{BAEFE70A-AE2D-42E1-9275-D36D58777E7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78875" y="54419"/>
          <a:ext cx="1338430" cy="3639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220101</xdr:rowOff>
    </xdr:to>
    <xdr:pic>
      <xdr:nvPicPr>
        <xdr:cNvPr id="11" name="Imagen 10">
          <a:hlinkClick xmlns:r="http://schemas.openxmlformats.org/officeDocument/2006/relationships" r:id="rId1"/>
          <a:extLst>
            <a:ext uri="{FF2B5EF4-FFF2-40B4-BE49-F238E27FC236}">
              <a16:creationId xmlns="" xmlns:a16="http://schemas.microsoft.com/office/drawing/2014/main" id="{325BCDF4-4594-4F16-BF9D-E5EF8DE97C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21931"/>
        </a:xfrm>
        <a:prstGeom prst="rect">
          <a:avLst/>
        </a:prstGeom>
      </xdr:spPr>
    </xdr:pic>
    <xdr:clientData/>
  </xdr:twoCellAnchor>
  <xdr:twoCellAnchor editAs="oneCell">
    <xdr:from>
      <xdr:col>0</xdr:col>
      <xdr:colOff>495433</xdr:colOff>
      <xdr:row>0</xdr:row>
      <xdr:rowOff>0</xdr:rowOff>
    </xdr:from>
    <xdr:to>
      <xdr:col>1</xdr:col>
      <xdr:colOff>469565</xdr:colOff>
      <xdr:row>1</xdr:row>
      <xdr:rowOff>221392</xdr:rowOff>
    </xdr:to>
    <xdr:pic>
      <xdr:nvPicPr>
        <xdr:cNvPr id="12" name="Imagen 11">
          <a:extLst>
            <a:ext uri="{FF2B5EF4-FFF2-40B4-BE49-F238E27FC236}">
              <a16:creationId xmlns="" xmlns:a16="http://schemas.microsoft.com/office/drawing/2014/main" id="{34FB46D2-024D-47C0-B5A9-B9DF0CF67F5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90070" cy="472746"/>
        </a:xfrm>
        <a:prstGeom prst="rect">
          <a:avLst/>
        </a:prstGeom>
      </xdr:spPr>
    </xdr:pic>
    <xdr:clientData/>
  </xdr:twoCellAnchor>
  <xdr:twoCellAnchor editAs="oneCell">
    <xdr:from>
      <xdr:col>1</xdr:col>
      <xdr:colOff>462937</xdr:colOff>
      <xdr:row>0</xdr:row>
      <xdr:rowOff>54419</xdr:rowOff>
    </xdr:from>
    <xdr:to>
      <xdr:col>1</xdr:col>
      <xdr:colOff>1801367</xdr:colOff>
      <xdr:row>1</xdr:row>
      <xdr:rowOff>166974</xdr:rowOff>
    </xdr:to>
    <xdr:pic>
      <xdr:nvPicPr>
        <xdr:cNvPr id="13" name="Imagen 12">
          <a:extLst>
            <a:ext uri="{FF2B5EF4-FFF2-40B4-BE49-F238E27FC236}">
              <a16:creationId xmlns="" xmlns:a16="http://schemas.microsoft.com/office/drawing/2014/main" id="{43D9122B-7E68-425C-8C7A-3AD306ABAFF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78875" y="54419"/>
          <a:ext cx="1338430" cy="3639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220101</xdr:rowOff>
    </xdr:to>
    <xdr:pic>
      <xdr:nvPicPr>
        <xdr:cNvPr id="16" name="Imagen 15">
          <a:hlinkClick xmlns:r="http://schemas.openxmlformats.org/officeDocument/2006/relationships" r:id="rId1"/>
          <a:extLst>
            <a:ext uri="{FF2B5EF4-FFF2-40B4-BE49-F238E27FC236}">
              <a16:creationId xmlns="" xmlns:a16="http://schemas.microsoft.com/office/drawing/2014/main" id="{AE0F6819-A786-4579-8564-5C301DD6BE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32515"/>
        </a:xfrm>
        <a:prstGeom prst="rect">
          <a:avLst/>
        </a:prstGeom>
      </xdr:spPr>
    </xdr:pic>
    <xdr:clientData/>
  </xdr:twoCellAnchor>
  <xdr:twoCellAnchor editAs="oneCell">
    <xdr:from>
      <xdr:col>0</xdr:col>
      <xdr:colOff>495433</xdr:colOff>
      <xdr:row>0</xdr:row>
      <xdr:rowOff>0</xdr:rowOff>
    </xdr:from>
    <xdr:to>
      <xdr:col>1</xdr:col>
      <xdr:colOff>469565</xdr:colOff>
      <xdr:row>1</xdr:row>
      <xdr:rowOff>221392</xdr:rowOff>
    </xdr:to>
    <xdr:pic>
      <xdr:nvPicPr>
        <xdr:cNvPr id="17" name="Imagen 16">
          <a:extLst>
            <a:ext uri="{FF2B5EF4-FFF2-40B4-BE49-F238E27FC236}">
              <a16:creationId xmlns="" xmlns:a16="http://schemas.microsoft.com/office/drawing/2014/main" id="{5146AAAC-EF96-48DD-966D-27AF944C7A5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86101" cy="483330"/>
        </a:xfrm>
        <a:prstGeom prst="rect">
          <a:avLst/>
        </a:prstGeom>
      </xdr:spPr>
    </xdr:pic>
    <xdr:clientData/>
  </xdr:twoCellAnchor>
  <xdr:twoCellAnchor editAs="oneCell">
    <xdr:from>
      <xdr:col>1</xdr:col>
      <xdr:colOff>462937</xdr:colOff>
      <xdr:row>0</xdr:row>
      <xdr:rowOff>54419</xdr:rowOff>
    </xdr:from>
    <xdr:to>
      <xdr:col>1</xdr:col>
      <xdr:colOff>1801367</xdr:colOff>
      <xdr:row>1</xdr:row>
      <xdr:rowOff>166974</xdr:rowOff>
    </xdr:to>
    <xdr:pic>
      <xdr:nvPicPr>
        <xdr:cNvPr id="18" name="Imagen 17">
          <a:extLst>
            <a:ext uri="{FF2B5EF4-FFF2-40B4-BE49-F238E27FC236}">
              <a16:creationId xmlns="" xmlns:a16="http://schemas.microsoft.com/office/drawing/2014/main" id="{1DFBF329-D548-4C2A-988B-707B2C9E4D6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74906" y="54419"/>
          <a:ext cx="1338430" cy="374493"/>
        </a:xfrm>
        <a:prstGeom prst="rect">
          <a:avLst/>
        </a:prstGeom>
      </xdr:spPr>
    </xdr:pic>
    <xdr:clientData/>
  </xdr:twoCellAnchor>
  <xdr:oneCellAnchor>
    <xdr:from>
      <xdr:col>3</xdr:col>
      <xdr:colOff>1119188</xdr:colOff>
      <xdr:row>8</xdr:row>
      <xdr:rowOff>174625</xdr:rowOff>
    </xdr:from>
    <xdr:ext cx="325217" cy="264560"/>
    <xdr:sp macro="" textlink="">
      <xdr:nvSpPr>
        <xdr:cNvPr id="5" name="CuadroTexto 4"/>
        <xdr:cNvSpPr txBox="1"/>
      </xdr:nvSpPr>
      <xdr:spPr>
        <a:xfrm>
          <a:off x="9969501" y="1936750"/>
          <a:ext cx="32521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229569</xdr:rowOff>
    </xdr:to>
    <xdr:pic>
      <xdr:nvPicPr>
        <xdr:cNvPr id="11" name="Imagen 10">
          <a:hlinkClick xmlns:r="http://schemas.openxmlformats.org/officeDocument/2006/relationships" r:id="rId1"/>
          <a:extLst>
            <a:ext uri="{FF2B5EF4-FFF2-40B4-BE49-F238E27FC236}">
              <a16:creationId xmlns="" xmlns:a16="http://schemas.microsoft.com/office/drawing/2014/main" id="{40035602-9EB7-4452-8DB1-C9685CD0B4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32515"/>
        </a:xfrm>
        <a:prstGeom prst="rect">
          <a:avLst/>
        </a:prstGeom>
      </xdr:spPr>
    </xdr:pic>
    <xdr:clientData/>
  </xdr:twoCellAnchor>
  <xdr:twoCellAnchor editAs="oneCell">
    <xdr:from>
      <xdr:col>0</xdr:col>
      <xdr:colOff>495433</xdr:colOff>
      <xdr:row>0</xdr:row>
      <xdr:rowOff>0</xdr:rowOff>
    </xdr:from>
    <xdr:to>
      <xdr:col>1</xdr:col>
      <xdr:colOff>465118</xdr:colOff>
      <xdr:row>1</xdr:row>
      <xdr:rowOff>230860</xdr:rowOff>
    </xdr:to>
    <xdr:pic>
      <xdr:nvPicPr>
        <xdr:cNvPr id="12" name="Imagen 11">
          <a:extLst>
            <a:ext uri="{FF2B5EF4-FFF2-40B4-BE49-F238E27FC236}">
              <a16:creationId xmlns="" xmlns:a16="http://schemas.microsoft.com/office/drawing/2014/main" id="{86262987-7D55-415C-A79D-1BDDE6A4B27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86101" cy="483330"/>
        </a:xfrm>
        <a:prstGeom prst="rect">
          <a:avLst/>
        </a:prstGeom>
      </xdr:spPr>
    </xdr:pic>
    <xdr:clientData/>
  </xdr:twoCellAnchor>
  <xdr:twoCellAnchor editAs="oneCell">
    <xdr:from>
      <xdr:col>1</xdr:col>
      <xdr:colOff>458490</xdr:colOff>
      <xdr:row>0</xdr:row>
      <xdr:rowOff>54419</xdr:rowOff>
    </xdr:from>
    <xdr:to>
      <xdr:col>1</xdr:col>
      <xdr:colOff>1796920</xdr:colOff>
      <xdr:row>1</xdr:row>
      <xdr:rowOff>176442</xdr:rowOff>
    </xdr:to>
    <xdr:pic>
      <xdr:nvPicPr>
        <xdr:cNvPr id="13" name="Imagen 12">
          <a:extLst>
            <a:ext uri="{FF2B5EF4-FFF2-40B4-BE49-F238E27FC236}">
              <a16:creationId xmlns="" xmlns:a16="http://schemas.microsoft.com/office/drawing/2014/main" id="{C0F4789D-74A5-4474-861F-8F0D90F0D68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74906" y="54419"/>
          <a:ext cx="1338430" cy="37449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229569</xdr:rowOff>
    </xdr:to>
    <xdr:pic>
      <xdr:nvPicPr>
        <xdr:cNvPr id="15" name="Imagen 14">
          <a:hlinkClick xmlns:r="http://schemas.openxmlformats.org/officeDocument/2006/relationships" r:id="rId1"/>
          <a:extLst>
            <a:ext uri="{FF2B5EF4-FFF2-40B4-BE49-F238E27FC236}">
              <a16:creationId xmlns="" xmlns:a16="http://schemas.microsoft.com/office/drawing/2014/main" id="{4E1A4EB6-8C91-443B-B18B-932A8D5B22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41983"/>
        </a:xfrm>
        <a:prstGeom prst="rect">
          <a:avLst/>
        </a:prstGeom>
      </xdr:spPr>
    </xdr:pic>
    <xdr:clientData/>
  </xdr:twoCellAnchor>
  <xdr:twoCellAnchor editAs="oneCell">
    <xdr:from>
      <xdr:col>0</xdr:col>
      <xdr:colOff>495433</xdr:colOff>
      <xdr:row>0</xdr:row>
      <xdr:rowOff>0</xdr:rowOff>
    </xdr:from>
    <xdr:to>
      <xdr:col>1</xdr:col>
      <xdr:colOff>465118</xdr:colOff>
      <xdr:row>1</xdr:row>
      <xdr:rowOff>230860</xdr:rowOff>
    </xdr:to>
    <xdr:pic>
      <xdr:nvPicPr>
        <xdr:cNvPr id="16" name="Imagen 15">
          <a:extLst>
            <a:ext uri="{FF2B5EF4-FFF2-40B4-BE49-F238E27FC236}">
              <a16:creationId xmlns="" xmlns:a16="http://schemas.microsoft.com/office/drawing/2014/main" id="{060231DA-3614-4A47-B7E7-BE8FE8A40F2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81654" cy="492798"/>
        </a:xfrm>
        <a:prstGeom prst="rect">
          <a:avLst/>
        </a:prstGeom>
      </xdr:spPr>
    </xdr:pic>
    <xdr:clientData/>
  </xdr:twoCellAnchor>
  <xdr:twoCellAnchor editAs="oneCell">
    <xdr:from>
      <xdr:col>1</xdr:col>
      <xdr:colOff>458490</xdr:colOff>
      <xdr:row>0</xdr:row>
      <xdr:rowOff>54419</xdr:rowOff>
    </xdr:from>
    <xdr:to>
      <xdr:col>1</xdr:col>
      <xdr:colOff>1796920</xdr:colOff>
      <xdr:row>1</xdr:row>
      <xdr:rowOff>176442</xdr:rowOff>
    </xdr:to>
    <xdr:pic>
      <xdr:nvPicPr>
        <xdr:cNvPr id="17" name="Imagen 16">
          <a:extLst>
            <a:ext uri="{FF2B5EF4-FFF2-40B4-BE49-F238E27FC236}">
              <a16:creationId xmlns="" xmlns:a16="http://schemas.microsoft.com/office/drawing/2014/main" id="{6FDA94BE-5B1A-49AF-AA01-D61B99EC658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70459" y="54419"/>
          <a:ext cx="1338430" cy="38396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231734</xdr:rowOff>
    </xdr:to>
    <xdr:pic>
      <xdr:nvPicPr>
        <xdr:cNvPr id="11" name="Imagen 10">
          <a:hlinkClick xmlns:r="http://schemas.openxmlformats.org/officeDocument/2006/relationships" r:id="rId1"/>
          <a:extLst>
            <a:ext uri="{FF2B5EF4-FFF2-40B4-BE49-F238E27FC236}">
              <a16:creationId xmlns="" xmlns:a16="http://schemas.microsoft.com/office/drawing/2014/main" id="{679F00D9-ADE7-4CFD-8ED0-2D4B44B10F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41983"/>
        </a:xfrm>
        <a:prstGeom prst="rect">
          <a:avLst/>
        </a:prstGeom>
      </xdr:spPr>
    </xdr:pic>
    <xdr:clientData/>
  </xdr:twoCellAnchor>
  <xdr:twoCellAnchor editAs="oneCell">
    <xdr:from>
      <xdr:col>0</xdr:col>
      <xdr:colOff>495433</xdr:colOff>
      <xdr:row>0</xdr:row>
      <xdr:rowOff>0</xdr:rowOff>
    </xdr:from>
    <xdr:to>
      <xdr:col>1</xdr:col>
      <xdr:colOff>457542</xdr:colOff>
      <xdr:row>1</xdr:row>
      <xdr:rowOff>233025</xdr:rowOff>
    </xdr:to>
    <xdr:pic>
      <xdr:nvPicPr>
        <xdr:cNvPr id="12" name="Imagen 11">
          <a:extLst>
            <a:ext uri="{FF2B5EF4-FFF2-40B4-BE49-F238E27FC236}">
              <a16:creationId xmlns="" xmlns:a16="http://schemas.microsoft.com/office/drawing/2014/main" id="{96ABD4BF-31AC-48FF-A738-1D685BAF8E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81654" cy="492798"/>
        </a:xfrm>
        <a:prstGeom prst="rect">
          <a:avLst/>
        </a:prstGeom>
      </xdr:spPr>
    </xdr:pic>
    <xdr:clientData/>
  </xdr:twoCellAnchor>
  <xdr:twoCellAnchor editAs="oneCell">
    <xdr:from>
      <xdr:col>1</xdr:col>
      <xdr:colOff>450914</xdr:colOff>
      <xdr:row>0</xdr:row>
      <xdr:rowOff>54419</xdr:rowOff>
    </xdr:from>
    <xdr:to>
      <xdr:col>1</xdr:col>
      <xdr:colOff>1789344</xdr:colOff>
      <xdr:row>1</xdr:row>
      <xdr:rowOff>178607</xdr:rowOff>
    </xdr:to>
    <xdr:pic>
      <xdr:nvPicPr>
        <xdr:cNvPr id="13" name="Imagen 12">
          <a:extLst>
            <a:ext uri="{FF2B5EF4-FFF2-40B4-BE49-F238E27FC236}">
              <a16:creationId xmlns="" xmlns:a16="http://schemas.microsoft.com/office/drawing/2014/main" id="{1AE1A8C8-3276-4968-927B-ECB8DCE1C91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70459" y="54419"/>
          <a:ext cx="1338430" cy="38396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231734</xdr:rowOff>
    </xdr:to>
    <xdr:pic>
      <xdr:nvPicPr>
        <xdr:cNvPr id="14" name="Imagen 13">
          <a:hlinkClick xmlns:r="http://schemas.openxmlformats.org/officeDocument/2006/relationships" r:id="rId1"/>
          <a:extLst>
            <a:ext uri="{FF2B5EF4-FFF2-40B4-BE49-F238E27FC236}">
              <a16:creationId xmlns="" xmlns:a16="http://schemas.microsoft.com/office/drawing/2014/main" id="{614569C0-0A03-4E6B-A9FE-3AB78F04ED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44148"/>
        </a:xfrm>
        <a:prstGeom prst="rect">
          <a:avLst/>
        </a:prstGeom>
      </xdr:spPr>
    </xdr:pic>
    <xdr:clientData/>
  </xdr:twoCellAnchor>
  <xdr:twoCellAnchor editAs="oneCell">
    <xdr:from>
      <xdr:col>0</xdr:col>
      <xdr:colOff>495433</xdr:colOff>
      <xdr:row>0</xdr:row>
      <xdr:rowOff>0</xdr:rowOff>
    </xdr:from>
    <xdr:to>
      <xdr:col>1</xdr:col>
      <xdr:colOff>457542</xdr:colOff>
      <xdr:row>1</xdr:row>
      <xdr:rowOff>233025</xdr:rowOff>
    </xdr:to>
    <xdr:pic>
      <xdr:nvPicPr>
        <xdr:cNvPr id="15" name="Imagen 14">
          <a:extLst>
            <a:ext uri="{FF2B5EF4-FFF2-40B4-BE49-F238E27FC236}">
              <a16:creationId xmlns="" xmlns:a16="http://schemas.microsoft.com/office/drawing/2014/main" id="{39E6AEB0-6CC3-4BD5-9C3C-D41AC4BED3B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74078" cy="494963"/>
        </a:xfrm>
        <a:prstGeom prst="rect">
          <a:avLst/>
        </a:prstGeom>
      </xdr:spPr>
    </xdr:pic>
    <xdr:clientData/>
  </xdr:twoCellAnchor>
  <xdr:twoCellAnchor editAs="oneCell">
    <xdr:from>
      <xdr:col>1</xdr:col>
      <xdr:colOff>450914</xdr:colOff>
      <xdr:row>0</xdr:row>
      <xdr:rowOff>54419</xdr:rowOff>
    </xdr:from>
    <xdr:to>
      <xdr:col>1</xdr:col>
      <xdr:colOff>1789344</xdr:colOff>
      <xdr:row>1</xdr:row>
      <xdr:rowOff>178607</xdr:rowOff>
    </xdr:to>
    <xdr:pic>
      <xdr:nvPicPr>
        <xdr:cNvPr id="16" name="Imagen 15">
          <a:extLst>
            <a:ext uri="{FF2B5EF4-FFF2-40B4-BE49-F238E27FC236}">
              <a16:creationId xmlns="" xmlns:a16="http://schemas.microsoft.com/office/drawing/2014/main" id="{E403FEF1-2300-4B22-ABFB-F62BA2D632F6}"/>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62883" y="54419"/>
          <a:ext cx="1338430" cy="38612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231734</xdr:rowOff>
    </xdr:to>
    <xdr:pic>
      <xdr:nvPicPr>
        <xdr:cNvPr id="11" name="Imagen 10">
          <a:hlinkClick xmlns:r="http://schemas.openxmlformats.org/officeDocument/2006/relationships" r:id="rId1"/>
          <a:extLst>
            <a:ext uri="{FF2B5EF4-FFF2-40B4-BE49-F238E27FC236}">
              <a16:creationId xmlns="" xmlns:a16="http://schemas.microsoft.com/office/drawing/2014/main" id="{92D40CDF-D8C7-40AE-ACF0-23531E371C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44148"/>
        </a:xfrm>
        <a:prstGeom prst="rect">
          <a:avLst/>
        </a:prstGeom>
      </xdr:spPr>
    </xdr:pic>
    <xdr:clientData/>
  </xdr:twoCellAnchor>
  <xdr:twoCellAnchor editAs="oneCell">
    <xdr:from>
      <xdr:col>0</xdr:col>
      <xdr:colOff>495433</xdr:colOff>
      <xdr:row>0</xdr:row>
      <xdr:rowOff>0</xdr:rowOff>
    </xdr:from>
    <xdr:to>
      <xdr:col>1</xdr:col>
      <xdr:colOff>457542</xdr:colOff>
      <xdr:row>1</xdr:row>
      <xdr:rowOff>233025</xdr:rowOff>
    </xdr:to>
    <xdr:pic>
      <xdr:nvPicPr>
        <xdr:cNvPr id="12" name="Imagen 11">
          <a:extLst>
            <a:ext uri="{FF2B5EF4-FFF2-40B4-BE49-F238E27FC236}">
              <a16:creationId xmlns="" xmlns:a16="http://schemas.microsoft.com/office/drawing/2014/main" id="{1FFFF5D2-BB39-45DF-BCC8-162324624A8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74078" cy="494963"/>
        </a:xfrm>
        <a:prstGeom prst="rect">
          <a:avLst/>
        </a:prstGeom>
      </xdr:spPr>
    </xdr:pic>
    <xdr:clientData/>
  </xdr:twoCellAnchor>
  <xdr:twoCellAnchor editAs="oneCell">
    <xdr:from>
      <xdr:col>1</xdr:col>
      <xdr:colOff>450914</xdr:colOff>
      <xdr:row>0</xdr:row>
      <xdr:rowOff>54419</xdr:rowOff>
    </xdr:from>
    <xdr:to>
      <xdr:col>1</xdr:col>
      <xdr:colOff>1789344</xdr:colOff>
      <xdr:row>1</xdr:row>
      <xdr:rowOff>178607</xdr:rowOff>
    </xdr:to>
    <xdr:pic>
      <xdr:nvPicPr>
        <xdr:cNvPr id="13" name="Imagen 12">
          <a:extLst>
            <a:ext uri="{FF2B5EF4-FFF2-40B4-BE49-F238E27FC236}">
              <a16:creationId xmlns="" xmlns:a16="http://schemas.microsoft.com/office/drawing/2014/main" id="{4D96777F-703B-4727-AAE4-4833572CC37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62883" y="54419"/>
          <a:ext cx="1338430" cy="38612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236497</xdr:rowOff>
    </xdr:to>
    <xdr:pic>
      <xdr:nvPicPr>
        <xdr:cNvPr id="7" name="Imagen 6">
          <a:hlinkClick xmlns:r="http://schemas.openxmlformats.org/officeDocument/2006/relationships" r:id="rId1"/>
          <a:extLst>
            <a:ext uri="{FF2B5EF4-FFF2-40B4-BE49-F238E27FC236}">
              <a16:creationId xmlns="" xmlns:a16="http://schemas.microsoft.com/office/drawing/2014/main" id="{48C2A1AF-DE34-4E80-8E08-9A60BC72C7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44148"/>
        </a:xfrm>
        <a:prstGeom prst="rect">
          <a:avLst/>
        </a:prstGeom>
      </xdr:spPr>
    </xdr:pic>
    <xdr:clientData/>
  </xdr:twoCellAnchor>
  <xdr:twoCellAnchor editAs="oneCell">
    <xdr:from>
      <xdr:col>0</xdr:col>
      <xdr:colOff>495433</xdr:colOff>
      <xdr:row>0</xdr:row>
      <xdr:rowOff>0</xdr:rowOff>
    </xdr:from>
    <xdr:to>
      <xdr:col>1</xdr:col>
      <xdr:colOff>455161</xdr:colOff>
      <xdr:row>1</xdr:row>
      <xdr:rowOff>237788</xdr:rowOff>
    </xdr:to>
    <xdr:pic>
      <xdr:nvPicPr>
        <xdr:cNvPr id="8" name="Imagen 7">
          <a:extLst>
            <a:ext uri="{FF2B5EF4-FFF2-40B4-BE49-F238E27FC236}">
              <a16:creationId xmlns="" xmlns:a16="http://schemas.microsoft.com/office/drawing/2014/main" id="{7CDEF1FB-B439-4FD7-A0B7-DD0179C47266}"/>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74078" cy="494963"/>
        </a:xfrm>
        <a:prstGeom prst="rect">
          <a:avLst/>
        </a:prstGeom>
      </xdr:spPr>
    </xdr:pic>
    <xdr:clientData/>
  </xdr:twoCellAnchor>
  <xdr:twoCellAnchor editAs="oneCell">
    <xdr:from>
      <xdr:col>1</xdr:col>
      <xdr:colOff>448533</xdr:colOff>
      <xdr:row>0</xdr:row>
      <xdr:rowOff>54419</xdr:rowOff>
    </xdr:from>
    <xdr:to>
      <xdr:col>1</xdr:col>
      <xdr:colOff>1786963</xdr:colOff>
      <xdr:row>1</xdr:row>
      <xdr:rowOff>183370</xdr:rowOff>
    </xdr:to>
    <xdr:pic>
      <xdr:nvPicPr>
        <xdr:cNvPr id="9" name="Imagen 8">
          <a:extLst>
            <a:ext uri="{FF2B5EF4-FFF2-40B4-BE49-F238E27FC236}">
              <a16:creationId xmlns="" xmlns:a16="http://schemas.microsoft.com/office/drawing/2014/main" id="{38811517-008B-43D5-9F1A-663A34D5797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62883" y="54419"/>
          <a:ext cx="1338430" cy="38612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240664</xdr:rowOff>
    </xdr:to>
    <xdr:pic>
      <xdr:nvPicPr>
        <xdr:cNvPr id="17" name="Imagen 16">
          <a:hlinkClick xmlns:r="http://schemas.openxmlformats.org/officeDocument/2006/relationships" r:id="rId1"/>
          <a:extLst>
            <a:ext uri="{FF2B5EF4-FFF2-40B4-BE49-F238E27FC236}">
              <a16:creationId xmlns="" xmlns:a16="http://schemas.microsoft.com/office/drawing/2014/main" id="{2B9A3312-21D7-413D-8CF7-8B15883825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44148"/>
        </a:xfrm>
        <a:prstGeom prst="rect">
          <a:avLst/>
        </a:prstGeom>
      </xdr:spPr>
    </xdr:pic>
    <xdr:clientData/>
  </xdr:twoCellAnchor>
  <xdr:twoCellAnchor editAs="oneCell">
    <xdr:from>
      <xdr:col>0</xdr:col>
      <xdr:colOff>495433</xdr:colOff>
      <xdr:row>0</xdr:row>
      <xdr:rowOff>0</xdr:rowOff>
    </xdr:from>
    <xdr:to>
      <xdr:col>1</xdr:col>
      <xdr:colOff>448613</xdr:colOff>
      <xdr:row>1</xdr:row>
      <xdr:rowOff>241955</xdr:rowOff>
    </xdr:to>
    <xdr:pic>
      <xdr:nvPicPr>
        <xdr:cNvPr id="18" name="Imagen 17">
          <a:extLst>
            <a:ext uri="{FF2B5EF4-FFF2-40B4-BE49-F238E27FC236}">
              <a16:creationId xmlns="" xmlns:a16="http://schemas.microsoft.com/office/drawing/2014/main" id="{1443057B-1641-49C6-80FE-8995DBFC6D9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74078" cy="494963"/>
        </a:xfrm>
        <a:prstGeom prst="rect">
          <a:avLst/>
        </a:prstGeom>
      </xdr:spPr>
    </xdr:pic>
    <xdr:clientData/>
  </xdr:twoCellAnchor>
  <xdr:twoCellAnchor editAs="oneCell">
    <xdr:from>
      <xdr:col>1</xdr:col>
      <xdr:colOff>441985</xdr:colOff>
      <xdr:row>0</xdr:row>
      <xdr:rowOff>54419</xdr:rowOff>
    </xdr:from>
    <xdr:to>
      <xdr:col>1</xdr:col>
      <xdr:colOff>1780415</xdr:colOff>
      <xdr:row>1</xdr:row>
      <xdr:rowOff>187537</xdr:rowOff>
    </xdr:to>
    <xdr:pic>
      <xdr:nvPicPr>
        <xdr:cNvPr id="19" name="Imagen 18">
          <a:extLst>
            <a:ext uri="{FF2B5EF4-FFF2-40B4-BE49-F238E27FC236}">
              <a16:creationId xmlns="" xmlns:a16="http://schemas.microsoft.com/office/drawing/2014/main" id="{54201CA9-B776-4C08-8C8E-B9D60E38C01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62883" y="54419"/>
          <a:ext cx="1338430" cy="38612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240664</xdr:rowOff>
    </xdr:to>
    <xdr:pic>
      <xdr:nvPicPr>
        <xdr:cNvPr id="8" name="Imagen 7">
          <a:hlinkClick xmlns:r="http://schemas.openxmlformats.org/officeDocument/2006/relationships" r:id="rId1"/>
          <a:extLst>
            <a:ext uri="{FF2B5EF4-FFF2-40B4-BE49-F238E27FC236}">
              <a16:creationId xmlns="" xmlns:a16="http://schemas.microsoft.com/office/drawing/2014/main" id="{C9DAD459-8C50-4ADE-88AD-B9D5B7CF93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53078"/>
        </a:xfrm>
        <a:prstGeom prst="rect">
          <a:avLst/>
        </a:prstGeom>
      </xdr:spPr>
    </xdr:pic>
    <xdr:clientData/>
  </xdr:twoCellAnchor>
  <xdr:twoCellAnchor editAs="oneCell">
    <xdr:from>
      <xdr:col>0</xdr:col>
      <xdr:colOff>495433</xdr:colOff>
      <xdr:row>0</xdr:row>
      <xdr:rowOff>0</xdr:rowOff>
    </xdr:from>
    <xdr:to>
      <xdr:col>1</xdr:col>
      <xdr:colOff>448613</xdr:colOff>
      <xdr:row>1</xdr:row>
      <xdr:rowOff>241955</xdr:rowOff>
    </xdr:to>
    <xdr:pic>
      <xdr:nvPicPr>
        <xdr:cNvPr id="9" name="Imagen 8">
          <a:extLst>
            <a:ext uri="{FF2B5EF4-FFF2-40B4-BE49-F238E27FC236}">
              <a16:creationId xmlns="" xmlns:a16="http://schemas.microsoft.com/office/drawing/2014/main" id="{1CA1CB6E-622A-4B42-8A0B-34E7F0FEE36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65149" cy="503893"/>
        </a:xfrm>
        <a:prstGeom prst="rect">
          <a:avLst/>
        </a:prstGeom>
      </xdr:spPr>
    </xdr:pic>
    <xdr:clientData/>
  </xdr:twoCellAnchor>
  <xdr:twoCellAnchor editAs="oneCell">
    <xdr:from>
      <xdr:col>1</xdr:col>
      <xdr:colOff>441985</xdr:colOff>
      <xdr:row>0</xdr:row>
      <xdr:rowOff>54419</xdr:rowOff>
    </xdr:from>
    <xdr:to>
      <xdr:col>1</xdr:col>
      <xdr:colOff>1780415</xdr:colOff>
      <xdr:row>1</xdr:row>
      <xdr:rowOff>187537</xdr:rowOff>
    </xdr:to>
    <xdr:pic>
      <xdr:nvPicPr>
        <xdr:cNvPr id="10" name="Imagen 9">
          <a:extLst>
            <a:ext uri="{FF2B5EF4-FFF2-40B4-BE49-F238E27FC236}">
              <a16:creationId xmlns="" xmlns:a16="http://schemas.microsoft.com/office/drawing/2014/main" id="{F8DA9359-8AD5-4E67-A6AB-89140D3570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53954" y="54419"/>
          <a:ext cx="1338430" cy="3950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246160</xdr:rowOff>
    </xdr:to>
    <xdr:pic>
      <xdr:nvPicPr>
        <xdr:cNvPr id="7" name="Imagen 6">
          <a:hlinkClick xmlns:r="http://schemas.openxmlformats.org/officeDocument/2006/relationships" r:id="rId1"/>
          <a:extLst>
            <a:ext uri="{FF2B5EF4-FFF2-40B4-BE49-F238E27FC236}">
              <a16:creationId xmlns="" xmlns:a16="http://schemas.microsoft.com/office/drawing/2014/main" id="{07E4F1D2-1188-4B52-B4A1-0822DC8B46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53078"/>
        </a:xfrm>
        <a:prstGeom prst="rect">
          <a:avLst/>
        </a:prstGeom>
      </xdr:spPr>
    </xdr:pic>
    <xdr:clientData/>
  </xdr:twoCellAnchor>
  <xdr:twoCellAnchor editAs="oneCell">
    <xdr:from>
      <xdr:col>0</xdr:col>
      <xdr:colOff>495433</xdr:colOff>
      <xdr:row>0</xdr:row>
      <xdr:rowOff>0</xdr:rowOff>
    </xdr:from>
    <xdr:to>
      <xdr:col>1</xdr:col>
      <xdr:colOff>447697</xdr:colOff>
      <xdr:row>1</xdr:row>
      <xdr:rowOff>247451</xdr:rowOff>
    </xdr:to>
    <xdr:pic>
      <xdr:nvPicPr>
        <xdr:cNvPr id="8" name="Imagen 7">
          <a:extLst>
            <a:ext uri="{FF2B5EF4-FFF2-40B4-BE49-F238E27FC236}">
              <a16:creationId xmlns="" xmlns:a16="http://schemas.microsoft.com/office/drawing/2014/main" id="{48502CDE-A9A6-437B-BA9C-CADE31978D0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65149" cy="503893"/>
        </a:xfrm>
        <a:prstGeom prst="rect">
          <a:avLst/>
        </a:prstGeom>
      </xdr:spPr>
    </xdr:pic>
    <xdr:clientData/>
  </xdr:twoCellAnchor>
  <xdr:twoCellAnchor editAs="oneCell">
    <xdr:from>
      <xdr:col>1</xdr:col>
      <xdr:colOff>441069</xdr:colOff>
      <xdr:row>0</xdr:row>
      <xdr:rowOff>54419</xdr:rowOff>
    </xdr:from>
    <xdr:to>
      <xdr:col>1</xdr:col>
      <xdr:colOff>1779499</xdr:colOff>
      <xdr:row>1</xdr:row>
      <xdr:rowOff>193033</xdr:rowOff>
    </xdr:to>
    <xdr:pic>
      <xdr:nvPicPr>
        <xdr:cNvPr id="9" name="Imagen 8">
          <a:extLst>
            <a:ext uri="{FF2B5EF4-FFF2-40B4-BE49-F238E27FC236}">
              <a16:creationId xmlns="" xmlns:a16="http://schemas.microsoft.com/office/drawing/2014/main" id="{87E8AC85-8209-46AA-994D-F57990298F5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53954" y="54419"/>
          <a:ext cx="1338430" cy="3950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7</xdr:col>
      <xdr:colOff>304800</xdr:colOff>
      <xdr:row>6</xdr:row>
      <xdr:rowOff>165101</xdr:rowOff>
    </xdr:to>
    <xdr:sp macro="" textlink="">
      <xdr:nvSpPr>
        <xdr:cNvPr id="5" name="AutoShape 2" descr="Archivo:Santander Argentina Logo.png - Wikipedia, la enciclopedia libre">
          <a:extLst>
            <a:ext uri="{FF2B5EF4-FFF2-40B4-BE49-F238E27FC236}">
              <a16:creationId xmlns="" xmlns:a16="http://schemas.microsoft.com/office/drawing/2014/main" id="{9BD944B8-374A-4E9A-B60C-569D32AC78B8}"/>
            </a:ext>
          </a:extLst>
        </xdr:cNvPr>
        <xdr:cNvSpPr>
          <a:spLocks noChangeAspect="1" noChangeArrowheads="1"/>
        </xdr:cNvSpPr>
      </xdr:nvSpPr>
      <xdr:spPr bwMode="auto">
        <a:xfrm>
          <a:off x="10982325" y="742950"/>
          <a:ext cx="304800" cy="355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49524</xdr:rowOff>
    </xdr:from>
    <xdr:to>
      <xdr:col>0</xdr:col>
      <xdr:colOff>494085</xdr:colOff>
      <xdr:row>1</xdr:row>
      <xdr:rowOff>248602</xdr:rowOff>
    </xdr:to>
    <xdr:pic>
      <xdr:nvPicPr>
        <xdr:cNvPr id="13" name="Imagen 12">
          <a:hlinkClick xmlns:r="http://schemas.openxmlformats.org/officeDocument/2006/relationships" r:id="rId1"/>
          <a:extLst>
            <a:ext uri="{FF2B5EF4-FFF2-40B4-BE49-F238E27FC236}">
              <a16:creationId xmlns="" xmlns:a16="http://schemas.microsoft.com/office/drawing/2014/main" id="{F5AD79AE-19D5-4883-A1F9-9C1D6E8E7E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53078"/>
        </a:xfrm>
        <a:prstGeom prst="rect">
          <a:avLst/>
        </a:prstGeom>
      </xdr:spPr>
    </xdr:pic>
    <xdr:clientData/>
  </xdr:twoCellAnchor>
  <xdr:twoCellAnchor editAs="oneCell">
    <xdr:from>
      <xdr:col>0</xdr:col>
      <xdr:colOff>495433</xdr:colOff>
      <xdr:row>0</xdr:row>
      <xdr:rowOff>0</xdr:rowOff>
    </xdr:from>
    <xdr:to>
      <xdr:col>1</xdr:col>
      <xdr:colOff>441999</xdr:colOff>
      <xdr:row>1</xdr:row>
      <xdr:rowOff>249893</xdr:rowOff>
    </xdr:to>
    <xdr:pic>
      <xdr:nvPicPr>
        <xdr:cNvPr id="14" name="Imagen 13">
          <a:extLst>
            <a:ext uri="{FF2B5EF4-FFF2-40B4-BE49-F238E27FC236}">
              <a16:creationId xmlns="" xmlns:a16="http://schemas.microsoft.com/office/drawing/2014/main" id="{8396500B-154C-409F-9726-5C1A367CDCD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65149" cy="503893"/>
        </a:xfrm>
        <a:prstGeom prst="rect">
          <a:avLst/>
        </a:prstGeom>
      </xdr:spPr>
    </xdr:pic>
    <xdr:clientData/>
  </xdr:twoCellAnchor>
  <xdr:twoCellAnchor editAs="oneCell">
    <xdr:from>
      <xdr:col>1</xdr:col>
      <xdr:colOff>435371</xdr:colOff>
      <xdr:row>0</xdr:row>
      <xdr:rowOff>54419</xdr:rowOff>
    </xdr:from>
    <xdr:to>
      <xdr:col>1</xdr:col>
      <xdr:colOff>1773801</xdr:colOff>
      <xdr:row>1</xdr:row>
      <xdr:rowOff>195475</xdr:rowOff>
    </xdr:to>
    <xdr:pic>
      <xdr:nvPicPr>
        <xdr:cNvPr id="15" name="Imagen 14">
          <a:extLst>
            <a:ext uri="{FF2B5EF4-FFF2-40B4-BE49-F238E27FC236}">
              <a16:creationId xmlns="" xmlns:a16="http://schemas.microsoft.com/office/drawing/2014/main" id="{01826C7C-76C5-479B-8B98-35CA14DDC456}"/>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53954" y="54419"/>
          <a:ext cx="1338430" cy="3950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248602</xdr:rowOff>
    </xdr:to>
    <xdr:pic>
      <xdr:nvPicPr>
        <xdr:cNvPr id="13" name="Imagen 12">
          <a:hlinkClick xmlns:r="http://schemas.openxmlformats.org/officeDocument/2006/relationships" r:id="rId1"/>
          <a:extLst>
            <a:ext uri="{FF2B5EF4-FFF2-40B4-BE49-F238E27FC236}">
              <a16:creationId xmlns="" xmlns:a16="http://schemas.microsoft.com/office/drawing/2014/main" id="{5977B320-7C3C-42C1-B395-E0D69847FC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61016"/>
        </a:xfrm>
        <a:prstGeom prst="rect">
          <a:avLst/>
        </a:prstGeom>
      </xdr:spPr>
    </xdr:pic>
    <xdr:clientData/>
  </xdr:twoCellAnchor>
  <xdr:twoCellAnchor editAs="oneCell">
    <xdr:from>
      <xdr:col>0</xdr:col>
      <xdr:colOff>495433</xdr:colOff>
      <xdr:row>0</xdr:row>
      <xdr:rowOff>0</xdr:rowOff>
    </xdr:from>
    <xdr:to>
      <xdr:col>1</xdr:col>
      <xdr:colOff>441999</xdr:colOff>
      <xdr:row>1</xdr:row>
      <xdr:rowOff>249893</xdr:rowOff>
    </xdr:to>
    <xdr:pic>
      <xdr:nvPicPr>
        <xdr:cNvPr id="14" name="Imagen 13">
          <a:extLst>
            <a:ext uri="{FF2B5EF4-FFF2-40B4-BE49-F238E27FC236}">
              <a16:creationId xmlns="" xmlns:a16="http://schemas.microsoft.com/office/drawing/2014/main" id="{2C8F8443-8911-4313-BE70-5F068206CBB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58535" cy="511831"/>
        </a:xfrm>
        <a:prstGeom prst="rect">
          <a:avLst/>
        </a:prstGeom>
      </xdr:spPr>
    </xdr:pic>
    <xdr:clientData/>
  </xdr:twoCellAnchor>
  <xdr:twoCellAnchor editAs="oneCell">
    <xdr:from>
      <xdr:col>1</xdr:col>
      <xdr:colOff>435371</xdr:colOff>
      <xdr:row>0</xdr:row>
      <xdr:rowOff>54419</xdr:rowOff>
    </xdr:from>
    <xdr:to>
      <xdr:col>1</xdr:col>
      <xdr:colOff>1773801</xdr:colOff>
      <xdr:row>1</xdr:row>
      <xdr:rowOff>195475</xdr:rowOff>
    </xdr:to>
    <xdr:pic>
      <xdr:nvPicPr>
        <xdr:cNvPr id="15" name="Imagen 14">
          <a:extLst>
            <a:ext uri="{FF2B5EF4-FFF2-40B4-BE49-F238E27FC236}">
              <a16:creationId xmlns="" xmlns:a16="http://schemas.microsoft.com/office/drawing/2014/main" id="{C9A52D45-18DC-48C6-A95C-28A73F03A9E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47340" y="54419"/>
          <a:ext cx="1338430" cy="40299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248602</xdr:rowOff>
    </xdr:to>
    <xdr:pic>
      <xdr:nvPicPr>
        <xdr:cNvPr id="16" name="Imagen 15">
          <a:hlinkClick xmlns:r="http://schemas.openxmlformats.org/officeDocument/2006/relationships" r:id="rId1"/>
          <a:extLst>
            <a:ext uri="{FF2B5EF4-FFF2-40B4-BE49-F238E27FC236}">
              <a16:creationId xmlns="" xmlns:a16="http://schemas.microsoft.com/office/drawing/2014/main" id="{1C1F2D82-78C6-4D07-B20A-40B113345F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61016"/>
        </a:xfrm>
        <a:prstGeom prst="rect">
          <a:avLst/>
        </a:prstGeom>
      </xdr:spPr>
    </xdr:pic>
    <xdr:clientData/>
  </xdr:twoCellAnchor>
  <xdr:twoCellAnchor editAs="oneCell">
    <xdr:from>
      <xdr:col>0</xdr:col>
      <xdr:colOff>495433</xdr:colOff>
      <xdr:row>0</xdr:row>
      <xdr:rowOff>0</xdr:rowOff>
    </xdr:from>
    <xdr:to>
      <xdr:col>1</xdr:col>
      <xdr:colOff>441999</xdr:colOff>
      <xdr:row>1</xdr:row>
      <xdr:rowOff>249893</xdr:rowOff>
    </xdr:to>
    <xdr:pic>
      <xdr:nvPicPr>
        <xdr:cNvPr id="17" name="Imagen 16">
          <a:extLst>
            <a:ext uri="{FF2B5EF4-FFF2-40B4-BE49-F238E27FC236}">
              <a16:creationId xmlns="" xmlns:a16="http://schemas.microsoft.com/office/drawing/2014/main" id="{86E17389-F520-48DD-9927-E464494D2CC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58535" cy="511831"/>
        </a:xfrm>
        <a:prstGeom prst="rect">
          <a:avLst/>
        </a:prstGeom>
      </xdr:spPr>
    </xdr:pic>
    <xdr:clientData/>
  </xdr:twoCellAnchor>
  <xdr:twoCellAnchor editAs="oneCell">
    <xdr:from>
      <xdr:col>1</xdr:col>
      <xdr:colOff>435371</xdr:colOff>
      <xdr:row>0</xdr:row>
      <xdr:rowOff>54419</xdr:rowOff>
    </xdr:from>
    <xdr:to>
      <xdr:col>1</xdr:col>
      <xdr:colOff>1773801</xdr:colOff>
      <xdr:row>1</xdr:row>
      <xdr:rowOff>195475</xdr:rowOff>
    </xdr:to>
    <xdr:pic>
      <xdr:nvPicPr>
        <xdr:cNvPr id="18" name="Imagen 17">
          <a:extLst>
            <a:ext uri="{FF2B5EF4-FFF2-40B4-BE49-F238E27FC236}">
              <a16:creationId xmlns="" xmlns:a16="http://schemas.microsoft.com/office/drawing/2014/main" id="{3665218F-5F18-4FF5-A4DE-9BEC4452E8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47340" y="54419"/>
          <a:ext cx="1338430" cy="40299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7</xdr:col>
      <xdr:colOff>304800</xdr:colOff>
      <xdr:row>4</xdr:row>
      <xdr:rowOff>165101</xdr:rowOff>
    </xdr:to>
    <xdr:sp macro="" textlink="">
      <xdr:nvSpPr>
        <xdr:cNvPr id="11" name="AutoShape 2" descr="Archivo:Santander Argentina Logo.png - Wikipedia, la enciclopedia libre">
          <a:extLst>
            <a:ext uri="{FF2B5EF4-FFF2-40B4-BE49-F238E27FC236}">
              <a16:creationId xmlns="" xmlns:a16="http://schemas.microsoft.com/office/drawing/2014/main" id="{B8C91463-ED66-49BA-AC15-DFAD6BD58C8D}"/>
            </a:ext>
          </a:extLst>
        </xdr:cNvPr>
        <xdr:cNvSpPr>
          <a:spLocks noChangeAspect="1" noChangeArrowheads="1"/>
        </xdr:cNvSpPr>
      </xdr:nvSpPr>
      <xdr:spPr bwMode="auto">
        <a:xfrm>
          <a:off x="10982325" y="742950"/>
          <a:ext cx="304800" cy="355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49524</xdr:rowOff>
    </xdr:from>
    <xdr:to>
      <xdr:col>0</xdr:col>
      <xdr:colOff>494085</xdr:colOff>
      <xdr:row>2</xdr:row>
      <xdr:rowOff>4148</xdr:rowOff>
    </xdr:to>
    <xdr:pic>
      <xdr:nvPicPr>
        <xdr:cNvPr id="23" name="Imagen 22">
          <a:hlinkClick xmlns:r="http://schemas.openxmlformats.org/officeDocument/2006/relationships" r:id="rId1"/>
          <a:extLst>
            <a:ext uri="{FF2B5EF4-FFF2-40B4-BE49-F238E27FC236}">
              <a16:creationId xmlns="" xmlns:a16="http://schemas.microsoft.com/office/drawing/2014/main" id="{4D907DC5-9ABD-4752-9D26-66F5CB07EC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61016"/>
        </a:xfrm>
        <a:prstGeom prst="rect">
          <a:avLst/>
        </a:prstGeom>
      </xdr:spPr>
    </xdr:pic>
    <xdr:clientData/>
  </xdr:twoCellAnchor>
  <xdr:twoCellAnchor editAs="oneCell">
    <xdr:from>
      <xdr:col>0</xdr:col>
      <xdr:colOff>495433</xdr:colOff>
      <xdr:row>0</xdr:row>
      <xdr:rowOff>0</xdr:rowOff>
    </xdr:from>
    <xdr:to>
      <xdr:col>1</xdr:col>
      <xdr:colOff>435519</xdr:colOff>
      <xdr:row>2</xdr:row>
      <xdr:rowOff>5439</xdr:rowOff>
    </xdr:to>
    <xdr:pic>
      <xdr:nvPicPr>
        <xdr:cNvPr id="24" name="Imagen 23">
          <a:extLst>
            <a:ext uri="{FF2B5EF4-FFF2-40B4-BE49-F238E27FC236}">
              <a16:creationId xmlns="" xmlns:a16="http://schemas.microsoft.com/office/drawing/2014/main" id="{DDA7B8C8-C81F-4005-AB59-9102991E401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58535" cy="511831"/>
        </a:xfrm>
        <a:prstGeom prst="rect">
          <a:avLst/>
        </a:prstGeom>
      </xdr:spPr>
    </xdr:pic>
    <xdr:clientData/>
  </xdr:twoCellAnchor>
  <xdr:twoCellAnchor editAs="oneCell">
    <xdr:from>
      <xdr:col>1</xdr:col>
      <xdr:colOff>428891</xdr:colOff>
      <xdr:row>0</xdr:row>
      <xdr:rowOff>54419</xdr:rowOff>
    </xdr:from>
    <xdr:to>
      <xdr:col>1</xdr:col>
      <xdr:colOff>1767321</xdr:colOff>
      <xdr:row>1</xdr:row>
      <xdr:rowOff>204217</xdr:rowOff>
    </xdr:to>
    <xdr:pic>
      <xdr:nvPicPr>
        <xdr:cNvPr id="25" name="Imagen 24">
          <a:extLst>
            <a:ext uri="{FF2B5EF4-FFF2-40B4-BE49-F238E27FC236}">
              <a16:creationId xmlns="" xmlns:a16="http://schemas.microsoft.com/office/drawing/2014/main" id="{E39D338B-9CFE-4759-AD06-F4DC87A52BB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47340" y="54419"/>
          <a:ext cx="1338430" cy="4029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rieto/AppData/Local/Temp/Temp1_OneDrive_1_18-07-2023.zip/Pilar%203%20-%20tactico/20230714%20CC1%20(jun23)%20en%20proce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1 jun23"/>
      <sheetName val="R01 jun23 vacio"/>
      <sheetName val="Activo detallado"/>
      <sheetName val="Pasivo detallado"/>
      <sheetName val="Mapeo CC1"/>
    </sheetNames>
    <sheetDataSet>
      <sheetData sheetId="0" refreshError="1"/>
      <sheetData sheetId="1" refreshError="1"/>
      <sheetData sheetId="2" refreshError="1"/>
      <sheetData sheetId="3">
        <row r="226">
          <cell r="H226">
            <v>0</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Maria Gonzalez" id="{ED8531DE-A2FA-42F4-9AFD-D1EA304A925F}" userId="S::id29266@corp.santander.cl::4b080b3d-e6ee-4efe-90ff-c53c42e9755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52" dT="2023-07-17T18:03:00.06" personId="{ED8531DE-A2FA-42F4-9AFD-D1EA304A925F}" id="{ECF46C12-2848-4206-95F5-59E9B729BEA0}">
    <text>Pte sumar cargo pilar 2 y cargo sistemico</text>
  </threadedComment>
  <threadedComment ref="C153" dT="2023-07-17T18:03:04.28" personId="{ED8531DE-A2FA-42F4-9AFD-D1EA304A925F}" id="{523F879A-6DE5-4909-9D4C-871448C23C15}">
    <text>Pte sumar cargo pilar 2 y cargo sistemico</text>
  </threadedComment>
  <threadedComment ref="C154" dT="2023-07-17T18:03:09.03" personId="{ED8531DE-A2FA-42F4-9AFD-D1EA304A925F}" id="{AED48812-4054-4B41-96F5-08BD7C2CADC6}">
    <text>Pte sumar cargo pilar 2 y cargo sistemico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3"/>
  <sheetViews>
    <sheetView showGridLines="0" tabSelected="1" zoomScale="60" zoomScaleNormal="60" workbookViewId="0">
      <selection activeCell="C2" sqref="C2"/>
    </sheetView>
  </sheetViews>
  <sheetFormatPr baseColWidth="10" defaultColWidth="9.26953125" defaultRowHeight="14.5"/>
  <cols>
    <col min="1" max="1" width="9.26953125" style="8"/>
    <col min="2" max="2" width="14.54296875" style="8" customWidth="1"/>
    <col min="3" max="3" width="160" style="8" customWidth="1"/>
    <col min="4" max="4" width="24.81640625" style="8" customWidth="1"/>
    <col min="5" max="16384" width="9.26953125" style="8"/>
  </cols>
  <sheetData>
    <row r="1" spans="1:5" s="4" customFormat="1" ht="20">
      <c r="A1" s="1" t="s">
        <v>1</v>
      </c>
      <c r="B1" s="2"/>
      <c r="C1" s="3"/>
    </row>
    <row r="2" spans="1:5" s="4" customFormat="1" ht="20">
      <c r="B2" s="2"/>
      <c r="C2" s="3"/>
    </row>
    <row r="3" spans="1:5" s="4" customFormat="1" ht="20">
      <c r="A3" s="5"/>
      <c r="B3" s="6" t="s">
        <v>2</v>
      </c>
      <c r="C3" s="7"/>
    </row>
    <row r="5" spans="1:5" ht="15.5">
      <c r="A5" s="9"/>
      <c r="B5" s="9"/>
      <c r="C5" s="9"/>
      <c r="D5" s="9"/>
      <c r="E5" s="9"/>
    </row>
    <row r="6" spans="1:5" ht="15.5">
      <c r="A6" s="9"/>
      <c r="B6" s="10"/>
      <c r="C6" s="11"/>
      <c r="D6" s="11"/>
      <c r="E6" s="9"/>
    </row>
    <row r="7" spans="1:5" ht="16" thickBot="1">
      <c r="A7" s="9"/>
      <c r="B7" s="12" t="s">
        <v>3</v>
      </c>
      <c r="C7" s="13"/>
      <c r="D7" s="13"/>
      <c r="E7" s="9"/>
    </row>
    <row r="8" spans="1:5" ht="15.5">
      <c r="A8" s="9"/>
      <c r="B8" s="14" t="s">
        <v>4</v>
      </c>
      <c r="C8" s="15" t="s">
        <v>5</v>
      </c>
      <c r="D8" s="16" t="s">
        <v>6</v>
      </c>
      <c r="E8" s="9"/>
    </row>
    <row r="9" spans="1:5" ht="15.5">
      <c r="A9" s="9"/>
      <c r="B9" s="14" t="s">
        <v>7</v>
      </c>
      <c r="C9" s="15" t="s">
        <v>8</v>
      </c>
      <c r="D9" s="16" t="s">
        <v>9</v>
      </c>
      <c r="E9" s="9"/>
    </row>
    <row r="10" spans="1:5" ht="15.5">
      <c r="A10" s="9"/>
      <c r="B10" s="14" t="s">
        <v>10</v>
      </c>
      <c r="C10" s="15" t="s">
        <v>11</v>
      </c>
      <c r="D10" s="16" t="s">
        <v>12</v>
      </c>
      <c r="E10" s="9"/>
    </row>
    <row r="11" spans="1:5" ht="15.5">
      <c r="A11" s="9"/>
      <c r="B11" s="14" t="s">
        <v>13</v>
      </c>
      <c r="C11" s="15" t="s">
        <v>14</v>
      </c>
      <c r="D11" s="16" t="s">
        <v>15</v>
      </c>
      <c r="E11" s="9"/>
    </row>
    <row r="12" spans="1:5" ht="15.5">
      <c r="A12" s="9"/>
      <c r="B12" s="14" t="s">
        <v>16</v>
      </c>
      <c r="C12" s="15" t="s">
        <v>17</v>
      </c>
      <c r="D12" s="16" t="s">
        <v>18</v>
      </c>
      <c r="E12" s="9"/>
    </row>
    <row r="13" spans="1:5" ht="15.5">
      <c r="A13" s="9"/>
      <c r="B13" s="14" t="s">
        <v>19</v>
      </c>
      <c r="C13" s="15" t="s">
        <v>20</v>
      </c>
      <c r="D13" s="16" t="s">
        <v>21</v>
      </c>
      <c r="E13" s="9"/>
    </row>
    <row r="14" spans="1:5" ht="15.5">
      <c r="A14" s="9"/>
      <c r="B14" s="14" t="s">
        <v>22</v>
      </c>
      <c r="C14" s="15" t="s">
        <v>23</v>
      </c>
      <c r="D14" s="16" t="s">
        <v>24</v>
      </c>
      <c r="E14" s="9"/>
    </row>
    <row r="15" spans="1:5" ht="15.5">
      <c r="A15" s="9"/>
      <c r="B15" s="10"/>
      <c r="C15" s="11"/>
      <c r="D15" s="11"/>
      <c r="E15" s="9"/>
    </row>
    <row r="16" spans="1:5" ht="16" thickBot="1">
      <c r="A16" s="9"/>
      <c r="B16" s="12" t="s">
        <v>25</v>
      </c>
      <c r="C16" s="13"/>
      <c r="D16" s="13"/>
      <c r="E16" s="9"/>
    </row>
    <row r="17" spans="1:5" ht="15.5">
      <c r="A17" s="9"/>
      <c r="B17" s="14" t="s">
        <v>26</v>
      </c>
      <c r="C17" s="15" t="s">
        <v>27</v>
      </c>
      <c r="D17" s="16" t="s">
        <v>28</v>
      </c>
      <c r="E17" s="9"/>
    </row>
    <row r="18" spans="1:5" ht="15.5">
      <c r="A18" s="9"/>
      <c r="B18" s="14" t="s">
        <v>29</v>
      </c>
      <c r="C18" s="15" t="s">
        <v>30</v>
      </c>
      <c r="D18" s="16" t="s">
        <v>31</v>
      </c>
      <c r="E18" s="9"/>
    </row>
    <row r="19" spans="1:5" ht="15.5">
      <c r="A19" s="9"/>
      <c r="B19" s="14" t="s">
        <v>32</v>
      </c>
      <c r="C19" s="15" t="s">
        <v>33</v>
      </c>
      <c r="D19" s="16" t="s">
        <v>34</v>
      </c>
      <c r="E19" s="9"/>
    </row>
    <row r="20" spans="1:5" ht="15.5">
      <c r="A20" s="9"/>
      <c r="B20" s="14" t="s">
        <v>35</v>
      </c>
      <c r="C20" s="15" t="s">
        <v>36</v>
      </c>
      <c r="D20" s="16" t="s">
        <v>37</v>
      </c>
      <c r="E20" s="9"/>
    </row>
    <row r="21" spans="1:5" ht="15.5">
      <c r="A21" s="9"/>
      <c r="B21" s="14" t="s">
        <v>38</v>
      </c>
      <c r="C21" s="15" t="s">
        <v>39</v>
      </c>
      <c r="D21" s="16" t="s">
        <v>40</v>
      </c>
      <c r="E21" s="9"/>
    </row>
    <row r="22" spans="1:5" ht="15.5">
      <c r="A22" s="9"/>
      <c r="B22" s="10"/>
      <c r="C22" s="11"/>
      <c r="D22" s="11"/>
      <c r="E22" s="9"/>
    </row>
    <row r="23" spans="1:5" ht="16" thickBot="1">
      <c r="A23" s="9"/>
      <c r="B23" s="12" t="s">
        <v>41</v>
      </c>
      <c r="C23" s="13"/>
      <c r="D23" s="13"/>
      <c r="E23" s="9"/>
    </row>
    <row r="24" spans="1:5" ht="15.5">
      <c r="A24" s="9"/>
      <c r="B24" s="14" t="s">
        <v>42</v>
      </c>
      <c r="C24" s="15" t="s">
        <v>43</v>
      </c>
      <c r="D24" s="16" t="s">
        <v>44</v>
      </c>
      <c r="E24" s="9"/>
    </row>
    <row r="25" spans="1:5" ht="15.5">
      <c r="A25" s="9"/>
      <c r="B25" s="14" t="s">
        <v>45</v>
      </c>
      <c r="C25" s="15" t="s">
        <v>46</v>
      </c>
      <c r="D25" s="16" t="s">
        <v>47</v>
      </c>
      <c r="E25" s="9"/>
    </row>
    <row r="26" spans="1:5" ht="15.5">
      <c r="A26" s="9"/>
      <c r="B26" s="14" t="s">
        <v>48</v>
      </c>
      <c r="C26" s="15" t="s">
        <v>49</v>
      </c>
      <c r="D26" s="16" t="s">
        <v>50</v>
      </c>
      <c r="E26" s="9"/>
    </row>
    <row r="27" spans="1:5" ht="15.5">
      <c r="A27" s="9"/>
      <c r="B27" s="14" t="s">
        <v>51</v>
      </c>
      <c r="C27" s="15" t="s">
        <v>52</v>
      </c>
      <c r="D27" s="16" t="s">
        <v>53</v>
      </c>
      <c r="E27" s="9"/>
    </row>
    <row r="28" spans="1:5" ht="15.5">
      <c r="A28" s="9"/>
      <c r="B28" s="17"/>
      <c r="C28" s="18"/>
      <c r="D28" s="30"/>
      <c r="E28" s="9"/>
    </row>
    <row r="29" spans="1:5" ht="16" thickBot="1">
      <c r="A29" s="9"/>
      <c r="B29" s="12" t="s">
        <v>54</v>
      </c>
      <c r="C29" s="13"/>
      <c r="D29" s="13"/>
      <c r="E29" s="9"/>
    </row>
    <row r="30" spans="1:5" ht="15.5">
      <c r="A30" s="9"/>
      <c r="B30" s="14" t="s">
        <v>55</v>
      </c>
      <c r="C30" s="15" t="s">
        <v>56</v>
      </c>
      <c r="D30" s="16" t="s">
        <v>57</v>
      </c>
      <c r="E30" s="9"/>
    </row>
    <row r="32" spans="1:5" ht="16" thickBot="1">
      <c r="A32" s="9"/>
      <c r="B32" s="12" t="s">
        <v>58</v>
      </c>
      <c r="C32" s="13"/>
      <c r="D32" s="13"/>
      <c r="E32" s="9"/>
    </row>
    <row r="33" spans="1:5" ht="15.5">
      <c r="A33" s="9"/>
      <c r="B33" s="14" t="s">
        <v>59</v>
      </c>
      <c r="C33" s="15" t="s">
        <v>60</v>
      </c>
      <c r="D33" s="16" t="s">
        <v>61</v>
      </c>
      <c r="E33" s="9"/>
    </row>
    <row r="34" spans="1:5" ht="15.5">
      <c r="A34" s="9"/>
      <c r="B34" s="14" t="s">
        <v>62</v>
      </c>
      <c r="C34" s="15" t="s">
        <v>63</v>
      </c>
      <c r="D34" s="16" t="s">
        <v>64</v>
      </c>
      <c r="E34" s="9"/>
    </row>
    <row r="35" spans="1:5" ht="15.5">
      <c r="A35" s="9"/>
      <c r="B35" s="14" t="s">
        <v>65</v>
      </c>
      <c r="C35" s="15" t="s">
        <v>66</v>
      </c>
      <c r="D35" s="16" t="s">
        <v>67</v>
      </c>
      <c r="E35" s="9"/>
    </row>
    <row r="36" spans="1:5" ht="15.5">
      <c r="A36" s="9"/>
      <c r="B36" s="17"/>
      <c r="C36" s="18"/>
      <c r="D36" s="30"/>
      <c r="E36" s="9"/>
    </row>
    <row r="37" spans="1:5" ht="15.5">
      <c r="A37" s="9"/>
      <c r="C37" s="18"/>
      <c r="D37" s="18"/>
      <c r="E37" s="9"/>
    </row>
    <row r="38" spans="1:5" ht="15.5">
      <c r="A38" s="9"/>
      <c r="B38" s="19" t="s">
        <v>68</v>
      </c>
      <c r="C38" s="20"/>
      <c r="D38" s="21"/>
      <c r="E38" s="9"/>
    </row>
    <row r="39" spans="1:5" ht="13" customHeight="1">
      <c r="A39" s="9"/>
      <c r="B39" s="374" t="s">
        <v>69</v>
      </c>
      <c r="C39" s="374"/>
      <c r="D39" s="22"/>
      <c r="E39" s="9"/>
    </row>
    <row r="40" spans="1:5" ht="13" customHeight="1">
      <c r="A40" s="9"/>
      <c r="B40" s="374"/>
      <c r="C40" s="374"/>
      <c r="D40" s="22"/>
      <c r="E40" s="9"/>
    </row>
    <row r="41" spans="1:5" ht="13" customHeight="1">
      <c r="A41" s="9"/>
      <c r="B41" s="374" t="s">
        <v>70</v>
      </c>
      <c r="C41" s="374"/>
      <c r="D41" s="22"/>
      <c r="E41" s="9"/>
    </row>
    <row r="42" spans="1:5" ht="15" customHeight="1">
      <c r="A42" s="9"/>
      <c r="B42" s="374"/>
      <c r="C42" s="374"/>
      <c r="D42" s="22"/>
      <c r="E42" s="9"/>
    </row>
    <row r="43" spans="1:5" ht="15" customHeight="1">
      <c r="A43" s="9"/>
      <c r="B43" s="17" t="s">
        <v>71</v>
      </c>
      <c r="C43" s="307"/>
      <c r="D43" s="22"/>
      <c r="E43" s="9"/>
    </row>
    <row r="44" spans="1:5" ht="15.5">
      <c r="A44" s="9"/>
      <c r="B44" s="375" t="s">
        <v>72</v>
      </c>
      <c r="C44" s="375"/>
      <c r="D44" s="22"/>
      <c r="E44" s="9"/>
    </row>
    <row r="46" spans="1:5" s="23" customFormat="1" ht="15" customHeight="1">
      <c r="B46" s="24"/>
      <c r="C46" s="25"/>
      <c r="D46" s="26"/>
    </row>
    <row r="47" spans="1:5" s="23" customFormat="1" ht="15" customHeight="1">
      <c r="B47" s="24"/>
      <c r="C47" s="25"/>
      <c r="D47" s="26"/>
    </row>
    <row r="52" spans="2:4">
      <c r="B52" s="27"/>
      <c r="C52" s="28"/>
      <c r="D52" s="28"/>
    </row>
    <row r="63" spans="2:4">
      <c r="C63" s="29"/>
    </row>
  </sheetData>
  <mergeCells count="3">
    <mergeCell ref="B39:C40"/>
    <mergeCell ref="B41:C42"/>
    <mergeCell ref="B44:C44"/>
  </mergeCells>
  <hyperlinks>
    <hyperlink ref="D8" location="'Tabla 1'!A1" display="Ir a Tabla 1"/>
    <hyperlink ref="D9" location="'Tabla 2'!A1" display="Ir a Tabla 2"/>
    <hyperlink ref="D24" location="'Tabla 13'!A1" display="Ir a Tabla 13"/>
    <hyperlink ref="D26" location="'Tabla 15'!A1" display="Ir a Tabla 15"/>
    <hyperlink ref="D10" location="'Tabla 3'!A1" display="Ir a Tabla 3"/>
    <hyperlink ref="D11" location="'Tabla 4'!A1" display="Ir a Tabla 4"/>
    <hyperlink ref="D13" location="'Tabla 6'!A1" display="Ir a Tabla 6"/>
    <hyperlink ref="D14" location="'Tabla 7'!A1" display="Ir a Tabla 7"/>
    <hyperlink ref="D12" location="'Tabla 5'!A1" display="Ir a Tabla 5"/>
    <hyperlink ref="D17" location="'Tabla 8'!A1" display="Ir a Tabla 8"/>
    <hyperlink ref="D18" location="'Tabla 9'!A1" display="Ir a Tabla 9"/>
    <hyperlink ref="D19" location="'Tabla 10'!A1" display="Ir a Tabla 10"/>
    <hyperlink ref="D20" location="'Tabla 11'!A1" display="Ir a Tabla 11"/>
    <hyperlink ref="D21" location="'Tabla 12'!A1" display="Ir a Tabla 12"/>
    <hyperlink ref="D30" location="'Tabla 17'!A1" display="Ir a Tabla 17"/>
    <hyperlink ref="D34" location="'Tabla 19'!A1" display="Ir a Tabla 19"/>
    <hyperlink ref="D33" location="'Tabla 18'!A1" display="Ir a Tabla 18"/>
    <hyperlink ref="D35" location="'Tabla 20'!A1" display="Ir a Tabla 20"/>
    <hyperlink ref="D27" location="'Tabla 16'!A1" display="Ir a Tabla 16"/>
    <hyperlink ref="D25" location="'Tabla 14'!A1" display="Ir a Tabla 14"/>
  </hyperlinks>
  <pageMargins left="0" right="0" top="0" bottom="0" header="0" footer="0"/>
  <pageSetup scale="67" orientation="landscape" r:id="rId1"/>
  <headerFooter>
    <oddHeader>&amp;L&amp;"Calibri"&amp;10&amp;K000000Confidential&amp;1#_x000D_&amp;"Calibri"&amp;11&amp;K000000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33"/>
  <sheetViews>
    <sheetView showGridLines="0" workbookViewId="0">
      <selection activeCell="E29" sqref="E29"/>
    </sheetView>
  </sheetViews>
  <sheetFormatPr baseColWidth="10" defaultColWidth="8.7265625" defaultRowHeight="14.5"/>
  <cols>
    <col min="1" max="1" width="2.1796875" customWidth="1"/>
    <col min="2" max="2" width="59.7265625" customWidth="1"/>
    <col min="3" max="3" width="24.81640625" customWidth="1"/>
  </cols>
  <sheetData>
    <row r="2" spans="2:3">
      <c r="B2" s="292" t="s">
        <v>73</v>
      </c>
      <c r="C2" s="293" t="s">
        <v>74</v>
      </c>
    </row>
    <row r="3" spans="2:3">
      <c r="B3" s="294" t="s">
        <v>75</v>
      </c>
      <c r="C3" s="297" t="str">
        <f>+IF(ROUND('Tabla 1'!C10,0)=ROUND('Tabla 3'!C38,0),"OK","ERROR")</f>
        <v>OK</v>
      </c>
    </row>
    <row r="4" spans="2:3">
      <c r="B4" s="294" t="s">
        <v>76</v>
      </c>
      <c r="C4" s="298" t="str">
        <f>+IF(ROUND('Tabla 1'!C12,0)=ROUND('Tabla 3'!C56,0),"OK","ERROR")</f>
        <v>OK</v>
      </c>
    </row>
    <row r="5" spans="2:3">
      <c r="B5" s="294" t="s">
        <v>77</v>
      </c>
      <c r="C5" s="298" t="str">
        <f>+IF(ROUND('Tabla 1'!C14,0)=ROUND('Tabla 3'!C73,0),"OK","ERROR")</f>
        <v>OK</v>
      </c>
    </row>
    <row r="6" spans="2:3">
      <c r="B6" s="294" t="s">
        <v>78</v>
      </c>
      <c r="C6" s="298" t="str">
        <f>+IF(ROUND('Tabla 1'!C17,0)=ROUND('Tabla 3'!C74,0),"OK","ERROR")</f>
        <v>OK</v>
      </c>
    </row>
    <row r="7" spans="2:3">
      <c r="B7" s="294" t="s">
        <v>79</v>
      </c>
      <c r="C7" s="298" t="str">
        <f>+IF(ROUND('Tabla 1'!C20,2)=ROUND('Tabla 3'!C76,2),"OK","ERROR")</f>
        <v>OK</v>
      </c>
    </row>
    <row r="8" spans="2:3">
      <c r="B8" s="294" t="s">
        <v>80</v>
      </c>
      <c r="C8" s="298" t="str">
        <f>+IF(ROUND('Tabla 1'!C23,2)=ROUND('Tabla 3'!C77,2),"OK","ERROR")</f>
        <v>OK</v>
      </c>
    </row>
    <row r="9" spans="2:3">
      <c r="B9" s="294" t="s">
        <v>81</v>
      </c>
      <c r="C9" s="298" t="str">
        <f>+IF(ROUND('Tabla 1'!C26,2)=ROUND('Tabla 3'!C78,2),"OK","ERROR")</f>
        <v>OK</v>
      </c>
    </row>
    <row r="10" spans="2:3">
      <c r="B10" s="294" t="s">
        <v>82</v>
      </c>
      <c r="C10" s="298" t="str">
        <f>+IF(ROUND('Tabla 1'!C30,2)=ROUND('Tabla 3'!C80,2),"OK","ERROR")</f>
        <v>OK</v>
      </c>
    </row>
    <row r="11" spans="2:3">
      <c r="B11" s="294" t="s">
        <v>83</v>
      </c>
      <c r="C11" s="298" t="str">
        <f>+IF(ROUND('Tabla 1'!C31,2)=ROUND('Tabla 3'!C81,2),"OK","ERROR")</f>
        <v>OK</v>
      </c>
    </row>
    <row r="12" spans="2:3">
      <c r="B12" s="294" t="s">
        <v>84</v>
      </c>
      <c r="C12" s="298" t="str">
        <f>+IF(ROUND('Tabla 1'!C32,2)=ROUND('Tabla 3'!C82,2),"OK","ERROR")</f>
        <v>OK</v>
      </c>
    </row>
    <row r="13" spans="2:3">
      <c r="B13" s="294" t="s">
        <v>85</v>
      </c>
      <c r="C13" s="298" t="str">
        <f>+IF(ROUND('Tabla 1'!C34,2)=ROUND('Tabla 3'!C83,2),"OK","ERROR")</f>
        <v>OK</v>
      </c>
    </row>
    <row r="14" spans="2:3">
      <c r="B14" s="294" t="s">
        <v>86</v>
      </c>
      <c r="C14" s="299" t="str">
        <f>+IF(ROUND('Tabla 1'!C36,0)=ROUND('Tabla 7'!C33,0),"OK","ERROR")</f>
        <v>OK</v>
      </c>
    </row>
    <row r="15" spans="2:3">
      <c r="B15" s="294" t="s">
        <v>87</v>
      </c>
      <c r="C15" s="298" t="str">
        <f>+IF(ROUND('Tabla 1'!C37,0)=ROUND('Tabla 7'!C35,0),"OK","ERROR")</f>
        <v>OK</v>
      </c>
    </row>
    <row r="16" spans="2:3">
      <c r="B16" s="294" t="s">
        <v>88</v>
      </c>
      <c r="C16" s="298" t="str">
        <f>+IF(ROUND('Tabla 1'!C41,0)=ROUND('Tabla 18'!D33,0),"OK","ERROR")</f>
        <v>OK</v>
      </c>
    </row>
    <row r="17" spans="2:8">
      <c r="B17" s="294" t="s">
        <v>89</v>
      </c>
      <c r="C17" s="298" t="str">
        <f>+IF(ROUND('Tabla 1'!C42,0)=ROUND('Tabla 18'!D34,0),"OK","ERROR")</f>
        <v>OK</v>
      </c>
    </row>
    <row r="18" spans="2:8">
      <c r="B18" s="294" t="s">
        <v>90</v>
      </c>
      <c r="C18" s="298" t="str">
        <f>+IF(ROUND('Tabla 1'!C43,2)=ROUND('Tabla 18'!D35,2),"OK","ERROR")</f>
        <v>OK</v>
      </c>
    </row>
    <row r="19" spans="2:8" ht="15" customHeight="1">
      <c r="B19" s="294" t="s">
        <v>91</v>
      </c>
      <c r="C19" s="298" t="str">
        <f>+IF(ROUND('Tabla 1'!C45,0)=ROUND('Tabla 19'!G23,0),"OK","ERROR")</f>
        <v>OK</v>
      </c>
      <c r="D19" s="376"/>
      <c r="E19" s="377"/>
      <c r="F19" s="377"/>
      <c r="G19" s="377"/>
      <c r="H19" s="377"/>
    </row>
    <row r="20" spans="2:8">
      <c r="B20" s="294" t="s">
        <v>92</v>
      </c>
      <c r="C20" s="298" t="str">
        <f>+IF(ROUND('Tabla 1'!C46,0)=ROUND('Tabla 19'!G43,0),"OK","ERROR")</f>
        <v>OK</v>
      </c>
      <c r="D20" s="376"/>
      <c r="E20" s="377"/>
      <c r="F20" s="377"/>
      <c r="G20" s="377"/>
      <c r="H20" s="377"/>
    </row>
    <row r="21" spans="2:8">
      <c r="B21" s="294" t="s">
        <v>93</v>
      </c>
      <c r="C21" s="298" t="str">
        <f>+IF(ROUND('Tabla 1'!C47,2)=ROUND('Tabla 19'!G44,2),"OK","ERROR")</f>
        <v>OK</v>
      </c>
      <c r="D21" s="376"/>
      <c r="E21" s="377"/>
      <c r="F21" s="377"/>
      <c r="G21" s="377"/>
      <c r="H21" s="377"/>
    </row>
    <row r="22" spans="2:8">
      <c r="B22" s="294" t="s">
        <v>94</v>
      </c>
      <c r="C22" s="343" t="str">
        <f>+IF(ROUND('Tabla 2'!C10,0)=ROUND('Tabla 11'!G30,0),"OK","ERROR")</f>
        <v>ERROR</v>
      </c>
      <c r="D22" s="316" t="s">
        <v>95</v>
      </c>
    </row>
    <row r="23" spans="2:8">
      <c r="B23" s="294" t="s">
        <v>96</v>
      </c>
      <c r="C23" s="298" t="str">
        <f>+IF(ROUND('Tabla 2'!C14,0)=ROUND('Tabla 13'!H8+'Tabla 16'!D8+'Tabla 16'!D18,0),"OK","ERROR")</f>
        <v>OK</v>
      </c>
      <c r="D23">
        <f>+ROUND('Tabla 2'!C10,0)-ROUND('Tabla 11'!G30,0)</f>
        <v>-799878</v>
      </c>
    </row>
    <row r="24" spans="2:8">
      <c r="B24" s="294" t="s">
        <v>97</v>
      </c>
      <c r="C24" s="299" t="str">
        <f>+IF(ROUND('Tabla 6'!C16,0)=ROUND('Tabla 7'!C33,0),"OK","ERROR")</f>
        <v>OK</v>
      </c>
      <c r="D24" s="303"/>
    </row>
    <row r="25" spans="2:8">
      <c r="B25" s="294" t="s">
        <v>98</v>
      </c>
      <c r="C25" s="343" t="str">
        <f>+IF(ROUND('Tabla 7'!C32,0)=ROUND('Tabla 1'!C10,0),"OK", "ERROR")</f>
        <v>ERROR</v>
      </c>
      <c r="D25" s="316" t="s">
        <v>99</v>
      </c>
    </row>
    <row r="26" spans="2:8">
      <c r="B26" s="294" t="s">
        <v>100</v>
      </c>
      <c r="C26" s="299" t="str">
        <f>+IF(ROUND('Tabla 1'!C36,0)=ROUND('Tabla 7'!C33,0),"OK","ERROR")</f>
        <v>OK</v>
      </c>
    </row>
    <row r="27" spans="2:8">
      <c r="B27" s="294" t="s">
        <v>101</v>
      </c>
      <c r="C27" s="298" t="str">
        <f>+IF(ROUND('Tabla 1'!C37,2)=ROUND('Tabla 7'!C35,2),"OK","ERROR")</f>
        <v>OK</v>
      </c>
    </row>
    <row r="28" spans="2:8">
      <c r="B28" s="294" t="s">
        <v>102</v>
      </c>
      <c r="C28" s="299" t="str">
        <f>+IF(ROUND('Tabla 8'!I9,0)=ROUND('Tabla 10'!C9+'Tabla 10'!D9,0),"OK","ERROR")</f>
        <v>OK</v>
      </c>
    </row>
    <row r="29" spans="2:8">
      <c r="B29" s="294" t="s">
        <v>103</v>
      </c>
      <c r="C29" s="298" t="str">
        <f>+IF(ROUND('Tabla 8'!I10,0)=ROUND('Tabla 10'!C10+'Tabla 10'!D10,0),"OK","ERROR")</f>
        <v>OK</v>
      </c>
    </row>
    <row r="30" spans="2:8">
      <c r="B30" s="294" t="s">
        <v>104</v>
      </c>
      <c r="C30" s="298" t="str">
        <f>+IF(ROUND('Tabla 11'!E30+'Tabla 11'!F30,0)=ROUND('Tabla 12'!L28,0),"OK","ERROR")</f>
        <v>OK</v>
      </c>
    </row>
    <row r="31" spans="2:8">
      <c r="B31" s="294" t="s">
        <v>105</v>
      </c>
      <c r="C31" s="299" t="str">
        <f>+IF(ROUND('Tabla 2'!C28,0)=ROUND('Tabla 17'!C17,0),"OK","ERROR")</f>
        <v>OK</v>
      </c>
    </row>
    <row r="32" spans="2:8">
      <c r="B32" s="294" t="s">
        <v>106</v>
      </c>
      <c r="C32" s="299" t="str">
        <f>+IF(ROUND('Tabla 13'!C8+'Tabla 13'!E8,0)='Tabla 13'!F8,"OK","ERROR")</f>
        <v>OK</v>
      </c>
    </row>
    <row r="33" spans="2:3">
      <c r="B33" s="294" t="s">
        <v>107</v>
      </c>
      <c r="C33" s="299" t="str">
        <f>+IF('Tabla 13'!C9+'Tabla 13'!E9='Tabla 13'!F9,"OK","ERROR")</f>
        <v>OK</v>
      </c>
    </row>
  </sheetData>
  <mergeCells count="1">
    <mergeCell ref="D19:H21"/>
  </mergeCells>
  <pageMargins left="0.7" right="0.7" top="0.75" bottom="0.75" header="0.3" footer="0.3"/>
  <pageSetup orientation="portrait" r:id="rId1"/>
  <headerFooter>
    <oddHeader>&amp;L&amp;"Calibri"&amp;10&amp;K000000Confidential&amp;1#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K53"/>
  <sheetViews>
    <sheetView showGridLines="0" zoomScale="60" zoomScaleNormal="60" workbookViewId="0">
      <selection activeCell="C1" sqref="C1"/>
    </sheetView>
  </sheetViews>
  <sheetFormatPr baseColWidth="10" defaultColWidth="17.26953125" defaultRowHeight="12.5"/>
  <cols>
    <col min="1" max="1" width="7.7265625" style="31" customWidth="1"/>
    <col min="2" max="2" width="99.26953125" style="32" customWidth="1"/>
    <col min="3" max="4" width="14.453125" style="31" customWidth="1"/>
    <col min="5" max="5" width="14" style="31" customWidth="1"/>
    <col min="6" max="6" width="13.26953125" style="31" customWidth="1"/>
    <col min="7" max="16338" width="8.453125" style="31" customWidth="1"/>
    <col min="16339" max="16339" width="19.81640625" style="31" customWidth="1"/>
    <col min="16340" max="16384" width="17.26953125" style="31"/>
  </cols>
  <sheetData>
    <row r="1" spans="1:12" s="58" customFormat="1" ht="20">
      <c r="B1" s="24"/>
      <c r="C1" s="25"/>
      <c r="D1" s="25"/>
      <c r="F1" s="60"/>
    </row>
    <row r="2" spans="1:12" s="58" customFormat="1" ht="20">
      <c r="B2" s="24"/>
      <c r="C2" s="25"/>
      <c r="D2" s="25"/>
      <c r="F2" s="60"/>
    </row>
    <row r="4" spans="1:12" ht="14.5">
      <c r="I4"/>
    </row>
    <row r="5" spans="1:12" s="33" customFormat="1" ht="20">
      <c r="B5" s="34" t="s">
        <v>5</v>
      </c>
      <c r="C5" s="35"/>
      <c r="D5" s="35"/>
    </row>
    <row r="6" spans="1:12" s="39" customFormat="1" ht="15.5">
      <c r="A6" s="36"/>
      <c r="B6" s="37"/>
      <c r="C6" s="38"/>
      <c r="D6" s="38"/>
    </row>
    <row r="7" spans="1:12" s="39" customFormat="1" ht="15.5">
      <c r="A7" s="36"/>
      <c r="B7" s="36"/>
      <c r="C7" s="36"/>
      <c r="D7" s="36"/>
    </row>
    <row r="8" spans="1:12" s="39" customFormat="1" ht="15.5">
      <c r="A8" s="206"/>
      <c r="B8" s="207" t="s">
        <v>108</v>
      </c>
      <c r="C8" s="208" t="s">
        <v>109</v>
      </c>
      <c r="D8" s="208" t="s">
        <v>110</v>
      </c>
      <c r="E8" s="209"/>
      <c r="F8" s="209"/>
      <c r="G8" s="209"/>
      <c r="H8" s="209"/>
      <c r="I8" s="209"/>
      <c r="J8" s="209"/>
      <c r="K8" s="209"/>
      <c r="L8" s="209"/>
    </row>
    <row r="9" spans="1:12" s="39" customFormat="1" ht="15.5">
      <c r="A9" s="206"/>
      <c r="B9" s="115" t="s">
        <v>111</v>
      </c>
      <c r="C9" s="43" t="s">
        <v>112</v>
      </c>
      <c r="D9" s="43" t="s">
        <v>112</v>
      </c>
      <c r="E9" s="209"/>
      <c r="F9" s="209"/>
      <c r="G9" s="209"/>
      <c r="H9" s="209"/>
      <c r="I9" s="209"/>
      <c r="J9" s="209"/>
      <c r="K9" s="209"/>
      <c r="L9" s="209"/>
    </row>
    <row r="10" spans="1:12" s="39" customFormat="1" ht="15.5">
      <c r="A10" s="206">
        <v>1</v>
      </c>
      <c r="B10" s="210" t="s">
        <v>113</v>
      </c>
      <c r="C10" s="211">
        <v>4247994.4392029997</v>
      </c>
      <c r="D10" s="211">
        <v>4015590</v>
      </c>
      <c r="E10" s="209"/>
      <c r="F10" s="209"/>
      <c r="G10" s="209"/>
      <c r="H10" s="209"/>
      <c r="I10" s="209"/>
      <c r="J10" s="209"/>
      <c r="K10" s="209"/>
      <c r="L10" s="209"/>
    </row>
    <row r="11" spans="1:12" s="39" customFormat="1" ht="15.5">
      <c r="A11" s="163" t="s">
        <v>114</v>
      </c>
      <c r="B11" s="212" t="s">
        <v>115</v>
      </c>
      <c r="C11" s="213"/>
      <c r="D11" s="213" t="s">
        <v>116</v>
      </c>
      <c r="E11" s="209"/>
      <c r="F11" s="209"/>
      <c r="G11" s="209"/>
      <c r="H11" s="209"/>
      <c r="I11" s="209"/>
      <c r="J11" s="209"/>
      <c r="K11" s="209"/>
      <c r="L11" s="209"/>
    </row>
    <row r="12" spans="1:12" s="39" customFormat="1" ht="15.5">
      <c r="A12" s="206">
        <v>2</v>
      </c>
      <c r="B12" s="210" t="s">
        <v>117</v>
      </c>
      <c r="C12" s="214">
        <v>4998893.1820799997</v>
      </c>
      <c r="D12" s="214">
        <v>4759663</v>
      </c>
      <c r="E12" s="209"/>
      <c r="F12" s="209"/>
      <c r="G12" s="209"/>
      <c r="H12" s="209"/>
      <c r="I12" s="209"/>
      <c r="J12" s="209"/>
      <c r="K12" s="209"/>
      <c r="L12" s="209"/>
    </row>
    <row r="13" spans="1:12" s="39" customFormat="1" ht="15.5">
      <c r="A13" s="163" t="s">
        <v>118</v>
      </c>
      <c r="B13" s="212" t="s">
        <v>119</v>
      </c>
      <c r="C13" s="213"/>
      <c r="D13" s="213" t="s">
        <v>116</v>
      </c>
      <c r="E13" s="209"/>
      <c r="F13" s="209"/>
      <c r="G13" s="209"/>
      <c r="H13" s="209"/>
      <c r="I13" s="209"/>
      <c r="J13" s="209"/>
      <c r="K13" s="209"/>
      <c r="L13" s="209"/>
    </row>
    <row r="14" spans="1:12" s="39" customFormat="1" ht="15.5">
      <c r="A14" s="206">
        <v>3</v>
      </c>
      <c r="B14" s="210" t="s">
        <v>120</v>
      </c>
      <c r="C14" s="214">
        <v>6792357.8132880004</v>
      </c>
      <c r="D14" s="214">
        <v>6526885</v>
      </c>
      <c r="E14" s="209"/>
      <c r="F14" s="209"/>
      <c r="G14" s="209"/>
      <c r="H14" s="209"/>
      <c r="I14" s="209"/>
      <c r="J14" s="209"/>
      <c r="K14" s="209"/>
      <c r="L14" s="209"/>
    </row>
    <row r="15" spans="1:12" s="39" customFormat="1" ht="15.5">
      <c r="A15" s="163" t="s">
        <v>121</v>
      </c>
      <c r="B15" s="212" t="s">
        <v>122</v>
      </c>
      <c r="C15" s="213"/>
      <c r="D15" s="213" t="s">
        <v>116</v>
      </c>
      <c r="E15" s="209"/>
      <c r="F15" s="209"/>
      <c r="G15" s="209"/>
      <c r="H15" s="209"/>
      <c r="I15" s="209"/>
      <c r="J15" s="209"/>
      <c r="K15" s="209"/>
      <c r="L15" s="209"/>
    </row>
    <row r="16" spans="1:12" s="39" customFormat="1" ht="15.5">
      <c r="A16" s="206"/>
      <c r="B16" s="115" t="s">
        <v>123</v>
      </c>
      <c r="C16" s="215"/>
      <c r="D16" s="215" t="s">
        <v>116</v>
      </c>
      <c r="E16" s="209"/>
      <c r="F16" s="209"/>
      <c r="G16" s="209"/>
      <c r="H16" s="209"/>
      <c r="I16" s="209"/>
      <c r="J16" s="209"/>
      <c r="K16" s="209"/>
      <c r="L16" s="209"/>
    </row>
    <row r="17" spans="1:12 16338:16339" s="39" customFormat="1" ht="15.5">
      <c r="A17" s="206">
        <v>4</v>
      </c>
      <c r="B17" s="210" t="s">
        <v>124</v>
      </c>
      <c r="C17" s="214">
        <v>38781025.430724002</v>
      </c>
      <c r="D17" s="214">
        <v>38386948</v>
      </c>
      <c r="E17" s="209"/>
      <c r="F17" s="209"/>
      <c r="G17" s="209"/>
      <c r="H17" s="209"/>
      <c r="I17" s="209"/>
      <c r="J17" s="209"/>
      <c r="K17" s="209"/>
      <c r="L17" s="209"/>
    </row>
    <row r="18" spans="1:12 16338:16339" s="39" customFormat="1" ht="15.5">
      <c r="A18" s="163" t="s">
        <v>125</v>
      </c>
      <c r="B18" s="210" t="s">
        <v>126</v>
      </c>
      <c r="C18" s="214"/>
      <c r="D18" s="214" t="s">
        <v>116</v>
      </c>
      <c r="E18" s="209"/>
      <c r="F18" s="209"/>
      <c r="G18" s="209"/>
      <c r="H18" s="209"/>
      <c r="I18" s="209"/>
      <c r="J18" s="209"/>
      <c r="K18" s="209"/>
      <c r="L18" s="209"/>
    </row>
    <row r="19" spans="1:12 16338:16339" s="39" customFormat="1" ht="15.5">
      <c r="A19" s="206"/>
      <c r="B19" s="115" t="s">
        <v>127</v>
      </c>
      <c r="C19" s="215"/>
      <c r="D19" s="215" t="s">
        <v>116</v>
      </c>
      <c r="E19" s="209"/>
      <c r="F19" s="209"/>
      <c r="G19" s="209"/>
      <c r="H19" s="209"/>
      <c r="I19" s="209"/>
      <c r="J19" s="209"/>
      <c r="K19" s="209"/>
      <c r="L19" s="209"/>
    </row>
    <row r="20" spans="1:12 16338:16339" s="39" customFormat="1" ht="15.5">
      <c r="A20" s="206">
        <v>5</v>
      </c>
      <c r="B20" s="139" t="s">
        <v>128</v>
      </c>
      <c r="C20" s="216">
        <v>0.10954000000000001</v>
      </c>
      <c r="D20" s="216">
        <v>0.1046</v>
      </c>
      <c r="E20" s="209"/>
      <c r="F20" s="209"/>
      <c r="G20" s="209"/>
      <c r="H20" s="209"/>
      <c r="I20" s="209"/>
      <c r="J20" s="209"/>
      <c r="K20" s="209"/>
      <c r="L20" s="209"/>
    </row>
    <row r="21" spans="1:12 16338:16339" s="39" customFormat="1" ht="15.5">
      <c r="A21" s="163" t="s">
        <v>129</v>
      </c>
      <c r="B21" s="138" t="s">
        <v>130</v>
      </c>
      <c r="C21" s="217"/>
      <c r="D21" s="217" t="s">
        <v>116</v>
      </c>
      <c r="E21" s="209"/>
      <c r="F21" s="209"/>
      <c r="G21" s="209"/>
      <c r="H21" s="209"/>
      <c r="I21" s="209"/>
      <c r="J21" s="209"/>
      <c r="K21" s="209"/>
      <c r="L21" s="209"/>
    </row>
    <row r="22" spans="1:12 16338:16339" s="39" customFormat="1" ht="15.5">
      <c r="A22" s="163" t="s">
        <v>131</v>
      </c>
      <c r="B22" s="139" t="s">
        <v>132</v>
      </c>
      <c r="C22" s="216"/>
      <c r="D22" s="218" t="s">
        <v>116</v>
      </c>
      <c r="E22" s="219"/>
      <c r="F22" s="209"/>
      <c r="G22" s="209"/>
      <c r="H22" s="209"/>
      <c r="I22" s="209"/>
      <c r="J22" s="209"/>
      <c r="K22" s="209"/>
      <c r="L22" s="209"/>
    </row>
    <row r="23" spans="1:12 16338:16339" s="39" customFormat="1" ht="15.5">
      <c r="A23" s="206">
        <v>6</v>
      </c>
      <c r="B23" s="139" t="s">
        <v>133</v>
      </c>
      <c r="C23" s="216">
        <v>0.12890000000000001</v>
      </c>
      <c r="D23" s="216">
        <v>0.124</v>
      </c>
      <c r="E23" s="209"/>
      <c r="F23" s="209"/>
      <c r="G23" s="209"/>
      <c r="H23" s="209"/>
      <c r="I23" s="209"/>
      <c r="J23" s="209"/>
      <c r="K23" s="209"/>
      <c r="L23" s="209"/>
    </row>
    <row r="24" spans="1:12 16338:16339" s="39" customFormat="1" ht="31">
      <c r="A24" s="163" t="s">
        <v>134</v>
      </c>
      <c r="B24" s="212" t="s">
        <v>135</v>
      </c>
      <c r="C24" s="217"/>
      <c r="D24" s="217" t="s">
        <v>116</v>
      </c>
      <c r="E24" s="209"/>
      <c r="F24" s="209"/>
      <c r="G24" s="209"/>
      <c r="H24" s="209"/>
      <c r="I24" s="209"/>
      <c r="J24" s="209"/>
      <c r="K24" s="209"/>
      <c r="L24" s="209"/>
    </row>
    <row r="25" spans="1:12 16338:16339" s="39" customFormat="1" ht="15.5">
      <c r="A25" s="163" t="s">
        <v>136</v>
      </c>
      <c r="B25" s="139" t="s">
        <v>137</v>
      </c>
      <c r="C25" s="216"/>
      <c r="D25" s="218" t="s">
        <v>116</v>
      </c>
      <c r="E25" s="209"/>
      <c r="F25" s="209"/>
      <c r="G25" s="209"/>
      <c r="H25" s="209"/>
      <c r="I25" s="209"/>
      <c r="J25" s="209"/>
      <c r="K25" s="209"/>
      <c r="L25" s="209"/>
    </row>
    <row r="26" spans="1:12 16338:16339" s="39" customFormat="1" ht="15.5">
      <c r="A26" s="206">
        <v>7</v>
      </c>
      <c r="B26" s="139" t="s">
        <v>138</v>
      </c>
      <c r="C26" s="216">
        <v>0.17515</v>
      </c>
      <c r="D26" s="216">
        <v>0.17</v>
      </c>
      <c r="E26" s="209"/>
      <c r="F26" s="209"/>
      <c r="G26" s="209"/>
      <c r="H26" s="209"/>
      <c r="I26" s="209"/>
      <c r="J26" s="209"/>
      <c r="K26" s="209"/>
      <c r="L26" s="209"/>
    </row>
    <row r="27" spans="1:12 16338:16339" s="39" customFormat="1" ht="31">
      <c r="A27" s="163" t="s">
        <v>139</v>
      </c>
      <c r="B27" s="212" t="s">
        <v>140</v>
      </c>
      <c r="C27" s="138"/>
      <c r="D27" s="138" t="s">
        <v>116</v>
      </c>
      <c r="E27" s="209"/>
      <c r="F27" s="209"/>
      <c r="G27" s="209"/>
      <c r="H27" s="209"/>
      <c r="I27" s="209"/>
      <c r="J27" s="209"/>
      <c r="K27" s="209"/>
      <c r="L27" s="209"/>
    </row>
    <row r="28" spans="1:12 16338:16339" s="39" customFormat="1" ht="15.5">
      <c r="A28" s="163" t="s">
        <v>141</v>
      </c>
      <c r="B28" s="139" t="s">
        <v>142</v>
      </c>
      <c r="C28" s="231"/>
      <c r="D28" s="220" t="s">
        <v>116</v>
      </c>
      <c r="E28" s="209"/>
      <c r="F28" s="209"/>
      <c r="G28" s="209"/>
      <c r="H28" s="209"/>
      <c r="I28" s="209"/>
      <c r="J28" s="209"/>
      <c r="K28" s="209"/>
      <c r="L28" s="209"/>
    </row>
    <row r="29" spans="1:12 16338:16339" s="39" customFormat="1" ht="15.5">
      <c r="A29" s="206"/>
      <c r="B29" s="115" t="s">
        <v>143</v>
      </c>
      <c r="C29" s="215"/>
      <c r="D29" s="215" t="s">
        <v>116</v>
      </c>
      <c r="E29" s="209"/>
      <c r="F29" s="209"/>
      <c r="G29" s="209"/>
      <c r="H29" s="209"/>
      <c r="I29" s="209"/>
      <c r="J29" s="209"/>
      <c r="K29" s="209"/>
      <c r="L29" s="209"/>
      <c r="XDJ29" s="49"/>
      <c r="XDK29" s="50"/>
    </row>
    <row r="30" spans="1:12 16338:16339" s="39" customFormat="1" ht="15.5">
      <c r="A30" s="206">
        <v>8</v>
      </c>
      <c r="B30" s="210" t="s">
        <v>144</v>
      </c>
      <c r="C30" s="141">
        <v>1.2500000000000001E-2</v>
      </c>
      <c r="D30" s="141">
        <v>1.2500000000000001E-2</v>
      </c>
      <c r="E30" s="209"/>
      <c r="F30" s="209"/>
      <c r="G30" s="209"/>
      <c r="H30" s="209"/>
      <c r="I30" s="209"/>
      <c r="J30" s="209"/>
      <c r="K30" s="209"/>
      <c r="L30" s="209"/>
      <c r="XDK30" s="50"/>
    </row>
    <row r="31" spans="1:12 16338:16339" s="39" customFormat="1" ht="15.5">
      <c r="A31" s="206">
        <v>9</v>
      </c>
      <c r="B31" s="210" t="s">
        <v>145</v>
      </c>
      <c r="C31" s="304">
        <v>0</v>
      </c>
      <c r="D31" s="221">
        <v>0</v>
      </c>
      <c r="E31" s="209"/>
      <c r="F31" s="209"/>
      <c r="G31" s="209"/>
      <c r="H31" s="209"/>
      <c r="I31" s="209"/>
      <c r="J31" s="209"/>
      <c r="K31" s="209"/>
      <c r="L31" s="209"/>
      <c r="XDK31" s="50"/>
    </row>
    <row r="32" spans="1:12 16338:16339" s="39" customFormat="1" ht="15.5">
      <c r="A32" s="206">
        <v>10</v>
      </c>
      <c r="B32" s="210" t="s">
        <v>146</v>
      </c>
      <c r="C32" s="304">
        <v>3.7499999999999999E-3</v>
      </c>
      <c r="D32" s="221">
        <v>3.8E-3</v>
      </c>
      <c r="E32" s="209"/>
      <c r="F32" s="209"/>
      <c r="G32" s="209"/>
      <c r="H32" s="209"/>
      <c r="I32" s="209"/>
      <c r="J32" s="209"/>
      <c r="K32" s="209"/>
      <c r="L32" s="209"/>
      <c r="XDK32" s="50"/>
    </row>
    <row r="33" spans="1:12 16338:16339" s="39" customFormat="1" ht="31">
      <c r="A33" s="206">
        <v>11</v>
      </c>
      <c r="B33" s="210" t="s">
        <v>147</v>
      </c>
      <c r="C33" s="304">
        <v>1.6250000000000001E-2</v>
      </c>
      <c r="D33" s="349">
        <v>1.6299999999999999E-2</v>
      </c>
      <c r="E33" s="222"/>
      <c r="F33" s="209"/>
      <c r="G33" s="209"/>
      <c r="H33" s="209"/>
      <c r="I33" s="209"/>
      <c r="J33" s="209"/>
      <c r="K33" s="209"/>
      <c r="L33" s="209"/>
      <c r="XDK33" s="50"/>
    </row>
    <row r="34" spans="1:12 16338:16339" s="39" customFormat="1" ht="15.5">
      <c r="A34" s="206">
        <v>12</v>
      </c>
      <c r="B34" s="210" t="s">
        <v>148</v>
      </c>
      <c r="C34" s="304">
        <v>6.454E-2</v>
      </c>
      <c r="D34" s="349">
        <v>5.96E-2</v>
      </c>
      <c r="E34" s="223"/>
      <c r="F34" s="209"/>
      <c r="G34" s="209"/>
      <c r="H34" s="209"/>
      <c r="I34" s="209"/>
      <c r="J34" s="209"/>
      <c r="K34" s="209"/>
      <c r="L34" s="209"/>
      <c r="XDK34" s="50"/>
    </row>
    <row r="35" spans="1:12 16338:16339" s="39" customFormat="1" ht="15.5">
      <c r="A35" s="206"/>
      <c r="B35" s="115" t="s">
        <v>149</v>
      </c>
      <c r="C35" s="215"/>
      <c r="D35" s="215" t="s">
        <v>116</v>
      </c>
      <c r="E35" s="209"/>
      <c r="F35" s="209"/>
      <c r="G35" s="209"/>
      <c r="H35" s="209"/>
      <c r="I35" s="209"/>
      <c r="J35" s="209"/>
      <c r="K35" s="209"/>
      <c r="L35" s="209"/>
      <c r="XDJ35" s="49"/>
      <c r="XDK35" s="50"/>
    </row>
    <row r="36" spans="1:12 16338:16339" s="39" customFormat="1" ht="15.5">
      <c r="A36" s="206">
        <v>13</v>
      </c>
      <c r="B36" s="224" t="s">
        <v>150</v>
      </c>
      <c r="C36" s="225">
        <v>63379427.326004662</v>
      </c>
      <c r="D36" s="350">
        <v>62383147</v>
      </c>
      <c r="E36" s="223"/>
      <c r="F36" s="226"/>
      <c r="G36" s="227"/>
      <c r="H36" s="209"/>
      <c r="I36" s="209"/>
      <c r="J36" s="209"/>
      <c r="K36" s="209"/>
      <c r="L36" s="209"/>
      <c r="XDK36" s="50"/>
    </row>
    <row r="37" spans="1:12 16338:16339" s="39" customFormat="1" ht="15.5">
      <c r="A37" s="206">
        <v>14</v>
      </c>
      <c r="B37" s="224" t="s">
        <v>151</v>
      </c>
      <c r="C37" s="228">
        <v>6.5769394733686815E-2</v>
      </c>
      <c r="D37" s="344">
        <v>6.6500000000000004E-2</v>
      </c>
      <c r="E37" s="229"/>
      <c r="F37" s="226"/>
      <c r="G37" s="227"/>
      <c r="H37" s="209"/>
      <c r="I37" s="209"/>
      <c r="J37" s="209"/>
      <c r="K37" s="209"/>
      <c r="L37" s="209"/>
      <c r="XDK37" s="50"/>
    </row>
    <row r="38" spans="1:12 16338:16339" s="39" customFormat="1" ht="46.5">
      <c r="A38" s="163" t="s">
        <v>152</v>
      </c>
      <c r="B38" s="212" t="s">
        <v>153</v>
      </c>
      <c r="C38" s="212"/>
      <c r="D38" s="212" t="s">
        <v>116</v>
      </c>
      <c r="E38" s="230"/>
      <c r="F38" s="226"/>
      <c r="G38" s="209"/>
      <c r="H38" s="209"/>
      <c r="I38" s="209"/>
      <c r="J38" s="209"/>
      <c r="K38" s="209"/>
      <c r="L38" s="209"/>
      <c r="XDK38" s="50"/>
    </row>
    <row r="39" spans="1:12 16338:16339" s="39" customFormat="1" ht="31">
      <c r="A39" s="163" t="s">
        <v>154</v>
      </c>
      <c r="B39" s="212" t="s">
        <v>155</v>
      </c>
      <c r="C39" s="212"/>
      <c r="D39" s="212" t="s">
        <v>116</v>
      </c>
      <c r="E39" s="230"/>
      <c r="F39" s="226"/>
      <c r="G39" s="209"/>
      <c r="H39" s="209"/>
      <c r="I39" s="209"/>
      <c r="J39" s="209"/>
      <c r="K39" s="209"/>
      <c r="L39" s="209"/>
      <c r="XDK39" s="50"/>
    </row>
    <row r="40" spans="1:12 16338:16339" s="39" customFormat="1" ht="15.5">
      <c r="A40" s="206"/>
      <c r="B40" s="115" t="s">
        <v>156</v>
      </c>
      <c r="C40" s="215"/>
      <c r="D40" s="215" t="s">
        <v>116</v>
      </c>
      <c r="E40" s="230"/>
      <c r="F40" s="209"/>
      <c r="G40" s="209"/>
      <c r="H40" s="209"/>
      <c r="I40" s="209"/>
      <c r="J40" s="209"/>
      <c r="K40" s="209"/>
      <c r="L40" s="209"/>
      <c r="XDJ40" s="49"/>
      <c r="XDK40" s="50"/>
    </row>
    <row r="41" spans="1:12 16338:16339" s="39" customFormat="1" ht="15.5">
      <c r="A41" s="206">
        <v>15</v>
      </c>
      <c r="B41" s="224" t="s">
        <v>157</v>
      </c>
      <c r="C41" s="214">
        <v>6259639</v>
      </c>
      <c r="D41" s="214">
        <v>6929416</v>
      </c>
      <c r="E41" s="230"/>
      <c r="F41" s="209"/>
      <c r="G41" s="209"/>
      <c r="H41" s="209"/>
      <c r="I41" s="209"/>
      <c r="J41" s="209"/>
      <c r="K41" s="209"/>
      <c r="L41" s="209"/>
      <c r="XDK41" s="50"/>
    </row>
    <row r="42" spans="1:12 16338:16339" s="39" customFormat="1" ht="15.5">
      <c r="A42" s="206">
        <v>16</v>
      </c>
      <c r="B42" s="224" t="s">
        <v>158</v>
      </c>
      <c r="C42" s="214">
        <v>3561508</v>
      </c>
      <c r="D42" s="214">
        <v>4097644</v>
      </c>
      <c r="E42" s="230"/>
      <c r="F42" s="209"/>
      <c r="G42" s="209"/>
      <c r="H42" s="209"/>
      <c r="I42" s="209"/>
      <c r="J42" s="209"/>
      <c r="K42" s="209"/>
      <c r="L42" s="209"/>
      <c r="XDK42" s="50"/>
    </row>
    <row r="43" spans="1:12 16338:16339" s="39" customFormat="1" ht="15.5">
      <c r="A43" s="206">
        <v>17</v>
      </c>
      <c r="B43" s="224" t="s">
        <v>159</v>
      </c>
      <c r="C43" s="231">
        <v>1.7614580844545287</v>
      </c>
      <c r="D43" s="231">
        <v>1.6977</v>
      </c>
      <c r="E43" s="230"/>
      <c r="F43" s="232"/>
      <c r="G43" s="209"/>
      <c r="H43" s="209"/>
      <c r="I43" s="209"/>
      <c r="J43" s="209"/>
      <c r="K43" s="209"/>
      <c r="L43" s="209"/>
      <c r="XDK43" s="50"/>
    </row>
    <row r="44" spans="1:12 16338:16339" s="39" customFormat="1" ht="15.5">
      <c r="A44" s="206"/>
      <c r="B44" s="115" t="s">
        <v>160</v>
      </c>
      <c r="C44" s="215"/>
      <c r="D44" s="215" t="s">
        <v>116</v>
      </c>
      <c r="E44" s="230"/>
      <c r="F44" s="209"/>
      <c r="G44" s="209"/>
      <c r="H44" s="209"/>
      <c r="I44" s="209"/>
      <c r="J44" s="209"/>
      <c r="K44" s="209"/>
      <c r="L44" s="209"/>
      <c r="XDJ44" s="49"/>
      <c r="XDK44" s="50"/>
    </row>
    <row r="45" spans="1:12 16338:16339" s="39" customFormat="1" ht="15.5">
      <c r="A45" s="206">
        <v>18</v>
      </c>
      <c r="B45" s="210" t="s">
        <v>161</v>
      </c>
      <c r="C45" s="214">
        <v>39136686</v>
      </c>
      <c r="D45" s="214">
        <v>40377813</v>
      </c>
      <c r="E45" s="230"/>
      <c r="F45" s="209"/>
      <c r="G45" s="209"/>
      <c r="H45" s="209"/>
      <c r="I45" s="209"/>
      <c r="J45" s="209"/>
      <c r="K45" s="209"/>
      <c r="L45" s="209"/>
      <c r="XDK45" s="50"/>
    </row>
    <row r="46" spans="1:12 16338:16339" s="39" customFormat="1" ht="15.5">
      <c r="A46" s="206">
        <v>19</v>
      </c>
      <c r="B46" s="210" t="s">
        <v>162</v>
      </c>
      <c r="C46" s="214">
        <v>35320773</v>
      </c>
      <c r="D46" s="214">
        <v>35105094</v>
      </c>
      <c r="E46" s="230"/>
      <c r="F46" s="209"/>
      <c r="G46" s="209"/>
      <c r="H46" s="209"/>
      <c r="I46" s="209"/>
      <c r="J46" s="209"/>
      <c r="K46" s="209"/>
      <c r="L46" s="209"/>
      <c r="XDK46" s="50"/>
    </row>
    <row r="47" spans="1:12 16338:16339" s="39" customFormat="1" ht="15.5">
      <c r="A47" s="206">
        <v>20</v>
      </c>
      <c r="B47" s="210" t="s">
        <v>163</v>
      </c>
      <c r="C47" s="221">
        <v>1.1080359424749848</v>
      </c>
      <c r="D47" s="221">
        <v>1.1501999999999999</v>
      </c>
      <c r="E47" s="233"/>
      <c r="F47" s="234"/>
      <c r="G47" s="209"/>
      <c r="H47" s="209"/>
      <c r="I47" s="209"/>
      <c r="J47" s="209"/>
      <c r="K47" s="209"/>
      <c r="L47" s="209"/>
      <c r="XDK47" s="50"/>
    </row>
    <row r="48" spans="1:12 16338:16339" s="39" customFormat="1">
      <c r="A48" s="209"/>
      <c r="B48" s="235"/>
      <c r="C48" s="209"/>
      <c r="D48" s="209"/>
      <c r="E48" s="209"/>
      <c r="F48" s="209"/>
      <c r="G48" s="209"/>
      <c r="H48" s="209"/>
      <c r="I48" s="209"/>
      <c r="J48" s="209"/>
      <c r="K48" s="209"/>
      <c r="L48" s="209"/>
    </row>
    <row r="49" spans="1:12" s="39" customFormat="1" ht="35.5" customHeight="1">
      <c r="A49" s="209"/>
      <c r="B49" s="378" t="s">
        <v>164</v>
      </c>
      <c r="C49" s="378"/>
      <c r="D49" s="378"/>
      <c r="E49" s="209"/>
      <c r="F49" s="209"/>
      <c r="G49" s="209"/>
      <c r="H49" s="209"/>
      <c r="I49" s="209"/>
      <c r="J49" s="209"/>
      <c r="K49" s="209"/>
      <c r="L49" s="209"/>
    </row>
    <row r="50" spans="1:12" s="39" customFormat="1" ht="15.5">
      <c r="A50" s="209"/>
      <c r="B50" s="96" t="s">
        <v>165</v>
      </c>
      <c r="C50" s="209"/>
      <c r="D50" s="209"/>
      <c r="E50" s="209"/>
      <c r="F50" s="209"/>
      <c r="G50" s="209"/>
      <c r="H50" s="209"/>
      <c r="I50" s="209"/>
      <c r="J50" s="209"/>
      <c r="K50" s="209"/>
      <c r="L50" s="209"/>
    </row>
    <row r="51" spans="1:12" ht="15.5">
      <c r="A51" s="209"/>
      <c r="B51" s="345" t="s">
        <v>166</v>
      </c>
      <c r="C51" s="209"/>
      <c r="D51" s="209"/>
      <c r="E51" s="209"/>
      <c r="F51" s="209"/>
      <c r="G51" s="209"/>
      <c r="H51" s="209"/>
      <c r="I51" s="209"/>
      <c r="J51" s="209"/>
      <c r="K51" s="209"/>
      <c r="L51" s="209"/>
    </row>
    <row r="52" spans="1:12">
      <c r="A52" s="209"/>
      <c r="B52" s="226"/>
      <c r="C52" s="209"/>
      <c r="D52" s="209"/>
      <c r="E52" s="209"/>
      <c r="F52" s="209"/>
      <c r="G52" s="209"/>
      <c r="H52" s="209"/>
      <c r="I52" s="209"/>
      <c r="J52" s="209"/>
      <c r="K52" s="209"/>
      <c r="L52" s="209"/>
    </row>
    <row r="53" spans="1:12">
      <c r="A53" s="209"/>
      <c r="B53" s="226"/>
      <c r="C53" s="209"/>
      <c r="D53" s="209"/>
      <c r="E53" s="209"/>
      <c r="F53" s="209"/>
      <c r="G53" s="209"/>
      <c r="H53" s="209"/>
      <c r="I53" s="209"/>
      <c r="J53" s="209"/>
      <c r="K53" s="209"/>
      <c r="L53" s="209"/>
    </row>
  </sheetData>
  <mergeCells count="1">
    <mergeCell ref="B49:D49"/>
  </mergeCells>
  <pageMargins left="0.7" right="0.7" top="0.75" bottom="0.75" header="0.3" footer="0.3"/>
  <pageSetup scale="57" orientation="landscape" r:id="rId1"/>
  <headerFooter>
    <oddHeader>&amp;L&amp;"Calibri"&amp;10&amp;K000000Confidential&amp;1#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showGridLines="0" zoomScale="60" zoomScaleNormal="60" workbookViewId="0">
      <selection activeCell="B27" sqref="B27"/>
    </sheetView>
  </sheetViews>
  <sheetFormatPr baseColWidth="10" defaultColWidth="11.453125" defaultRowHeight="15" customHeight="1"/>
  <cols>
    <col min="1" max="1" width="7.7265625" style="58" customWidth="1"/>
    <col min="2" max="2" width="76.90625" style="58" customWidth="1"/>
    <col min="3" max="4" width="24.26953125" style="58" customWidth="1"/>
    <col min="5" max="5" width="25.81640625" style="58" customWidth="1"/>
    <col min="6" max="6" width="11.453125" style="60"/>
    <col min="7" max="16384" width="11.453125" style="58"/>
  </cols>
  <sheetData>
    <row r="1" spans="1:7" customFormat="1" ht="20.25" customHeight="1">
      <c r="B1" s="198"/>
    </row>
    <row r="2" spans="1:7" customFormat="1" ht="20.25" customHeight="1">
      <c r="B2" s="198"/>
    </row>
    <row r="3" spans="1:7" ht="20.149999999999999" customHeight="1"/>
    <row r="4" spans="1:7" ht="20.149999999999999" customHeight="1"/>
    <row r="5" spans="1:7" s="61" customFormat="1" ht="18" customHeight="1">
      <c r="B5" s="34" t="s">
        <v>8</v>
      </c>
      <c r="F5" s="62"/>
    </row>
    <row r="6" spans="1:7" s="68" customFormat="1" ht="15" customHeight="1">
      <c r="A6" s="64"/>
      <c r="B6" s="65"/>
      <c r="C6" s="199" t="s">
        <v>109</v>
      </c>
      <c r="D6" s="199" t="s">
        <v>110</v>
      </c>
      <c r="E6" s="199" t="s">
        <v>109</v>
      </c>
      <c r="F6" s="67"/>
    </row>
    <row r="7" spans="1:7" s="68" customFormat="1" ht="31">
      <c r="A7" s="64"/>
      <c r="B7" s="65"/>
      <c r="C7" s="200" t="s">
        <v>167</v>
      </c>
      <c r="D7" s="200" t="s">
        <v>167</v>
      </c>
      <c r="E7" s="200" t="s">
        <v>168</v>
      </c>
      <c r="F7" s="67"/>
      <c r="G7" s="69"/>
    </row>
    <row r="8" spans="1:7" s="68" customFormat="1" ht="15.5">
      <c r="A8" s="64"/>
      <c r="B8" s="65" t="s">
        <v>108</v>
      </c>
      <c r="C8" s="379" t="s">
        <v>112</v>
      </c>
      <c r="D8" s="380"/>
      <c r="E8" s="381"/>
      <c r="F8" s="67"/>
    </row>
    <row r="9" spans="1:7" s="68" customFormat="1" ht="31">
      <c r="A9" s="63">
        <v>1</v>
      </c>
      <c r="B9" s="134" t="s">
        <v>169</v>
      </c>
      <c r="C9" s="342">
        <v>26994425.190063238</v>
      </c>
      <c r="D9" s="71">
        <v>26812529.315171998</v>
      </c>
      <c r="E9" s="71">
        <f>E10</f>
        <v>2159554.0152050592</v>
      </c>
      <c r="F9" s="67"/>
    </row>
    <row r="10" spans="1:7" s="68" customFormat="1" ht="15" customHeight="1">
      <c r="A10" s="63">
        <v>2</v>
      </c>
      <c r="B10" s="72" t="s">
        <v>170</v>
      </c>
      <c r="C10" s="341">
        <v>26994425.190063238</v>
      </c>
      <c r="D10" s="73">
        <v>26812529.315171998</v>
      </c>
      <c r="E10" s="73">
        <f>+C10*8%</f>
        <v>2159554.0152050592</v>
      </c>
      <c r="F10" s="74"/>
    </row>
    <row r="11" spans="1:7" s="68" customFormat="1" ht="15" customHeight="1">
      <c r="A11" s="63">
        <v>3</v>
      </c>
      <c r="B11" s="72" t="s">
        <v>171</v>
      </c>
      <c r="C11" s="340" t="s">
        <v>116</v>
      </c>
      <c r="D11" s="75"/>
      <c r="E11" s="75" t="s">
        <v>116</v>
      </c>
      <c r="F11" s="67"/>
    </row>
    <row r="12" spans="1:7" s="68" customFormat="1" ht="15" customHeight="1">
      <c r="A12" s="63">
        <v>4</v>
      </c>
      <c r="B12" s="76" t="s">
        <v>172</v>
      </c>
      <c r="C12" s="212" t="s">
        <v>116</v>
      </c>
      <c r="D12" s="46"/>
      <c r="E12" s="46" t="s">
        <v>116</v>
      </c>
      <c r="F12" s="67"/>
    </row>
    <row r="13" spans="1:7" s="68" customFormat="1" ht="15" customHeight="1">
      <c r="A13" s="63">
        <v>5</v>
      </c>
      <c r="B13" s="76" t="s">
        <v>173</v>
      </c>
      <c r="C13" s="212" t="s">
        <v>116</v>
      </c>
      <c r="D13" s="46"/>
      <c r="E13" s="46" t="s">
        <v>116</v>
      </c>
      <c r="F13" s="67"/>
    </row>
    <row r="14" spans="1:7" s="68" customFormat="1" ht="15" customHeight="1">
      <c r="A14" s="63">
        <v>6</v>
      </c>
      <c r="B14" s="134" t="s">
        <v>174</v>
      </c>
      <c r="C14" s="342">
        <v>1147910.3396672641</v>
      </c>
      <c r="D14" s="71">
        <v>1043466.892853</v>
      </c>
      <c r="E14" s="71">
        <f>C14*8%</f>
        <v>91832.827173381127</v>
      </c>
      <c r="F14" s="67"/>
    </row>
    <row r="15" spans="1:7" s="68" customFormat="1" ht="37.5" customHeight="1">
      <c r="A15" s="63">
        <v>7</v>
      </c>
      <c r="B15" s="76" t="s">
        <v>175</v>
      </c>
      <c r="C15" s="212" t="s">
        <v>116</v>
      </c>
      <c r="D15" s="46"/>
      <c r="E15" s="46" t="s">
        <v>116</v>
      </c>
      <c r="F15" s="67"/>
    </row>
    <row r="16" spans="1:7" s="68" customFormat="1" ht="15" customHeight="1">
      <c r="A16" s="63">
        <v>8</v>
      </c>
      <c r="B16" s="76" t="s">
        <v>176</v>
      </c>
      <c r="C16" s="212" t="s">
        <v>116</v>
      </c>
      <c r="D16" s="46"/>
      <c r="E16" s="46" t="s">
        <v>116</v>
      </c>
      <c r="F16" s="67"/>
    </row>
    <row r="17" spans="1:6" s="68" customFormat="1" ht="15" customHeight="1">
      <c r="A17" s="63">
        <v>9</v>
      </c>
      <c r="B17" s="76" t="s">
        <v>177</v>
      </c>
      <c r="C17" s="212" t="s">
        <v>116</v>
      </c>
      <c r="D17" s="46"/>
      <c r="E17" s="46" t="s">
        <v>116</v>
      </c>
      <c r="F17" s="67"/>
    </row>
    <row r="18" spans="1:6" s="68" customFormat="1" ht="15" customHeight="1">
      <c r="A18" s="63">
        <v>10</v>
      </c>
      <c r="B18" s="46" t="s">
        <v>178</v>
      </c>
      <c r="C18" s="212" t="s">
        <v>116</v>
      </c>
      <c r="D18" s="46"/>
      <c r="E18" s="46" t="s">
        <v>116</v>
      </c>
      <c r="F18" s="67"/>
    </row>
    <row r="19" spans="1:6" s="68" customFormat="1" ht="31">
      <c r="A19" s="63">
        <v>11</v>
      </c>
      <c r="B19" s="46" t="s">
        <v>179</v>
      </c>
      <c r="C19" s="212" t="s">
        <v>116</v>
      </c>
      <c r="D19" s="46"/>
      <c r="E19" s="46" t="s">
        <v>116</v>
      </c>
      <c r="F19" s="67"/>
    </row>
    <row r="20" spans="1:6" s="68" customFormat="1" ht="15" customHeight="1">
      <c r="A20" s="63">
        <v>12</v>
      </c>
      <c r="B20" s="52" t="s">
        <v>180</v>
      </c>
      <c r="C20" s="224" t="s">
        <v>116</v>
      </c>
      <c r="D20" s="52"/>
      <c r="E20" s="52" t="s">
        <v>116</v>
      </c>
      <c r="F20" s="67"/>
    </row>
    <row r="21" spans="1:6" ht="15" customHeight="1">
      <c r="A21" s="63">
        <v>13</v>
      </c>
      <c r="B21" s="52" t="s">
        <v>181</v>
      </c>
      <c r="C21" s="224" t="s">
        <v>116</v>
      </c>
      <c r="D21" s="52"/>
      <c r="E21" s="52" t="s">
        <v>116</v>
      </c>
      <c r="F21" s="67"/>
    </row>
    <row r="22" spans="1:6" ht="15" customHeight="1">
      <c r="A22" s="63">
        <v>14</v>
      </c>
      <c r="B22" s="52" t="s">
        <v>182</v>
      </c>
      <c r="C22" s="224" t="s">
        <v>116</v>
      </c>
      <c r="D22" s="52"/>
      <c r="E22" s="52" t="s">
        <v>116</v>
      </c>
      <c r="F22" s="67"/>
    </row>
    <row r="23" spans="1:6" ht="15" customHeight="1">
      <c r="A23" s="63">
        <v>15</v>
      </c>
      <c r="B23" s="46" t="s">
        <v>183</v>
      </c>
      <c r="C23" s="212" t="s">
        <v>116</v>
      </c>
      <c r="D23" s="46"/>
      <c r="E23" s="46" t="s">
        <v>116</v>
      </c>
      <c r="F23" s="67"/>
    </row>
    <row r="24" spans="1:6" ht="15" customHeight="1">
      <c r="A24" s="63">
        <v>16</v>
      </c>
      <c r="B24" s="52" t="s">
        <v>184</v>
      </c>
      <c r="C24" s="224" t="s">
        <v>116</v>
      </c>
      <c r="D24" s="52"/>
      <c r="E24" s="52" t="s">
        <v>116</v>
      </c>
      <c r="F24" s="67"/>
    </row>
    <row r="25" spans="1:6" ht="15" customHeight="1">
      <c r="A25" s="63">
        <v>17</v>
      </c>
      <c r="B25" s="76" t="s">
        <v>185</v>
      </c>
      <c r="C25" s="212" t="s">
        <v>116</v>
      </c>
      <c r="D25" s="46"/>
      <c r="E25" s="46" t="s">
        <v>116</v>
      </c>
      <c r="F25" s="67"/>
    </row>
    <row r="26" spans="1:6" ht="33" customHeight="1">
      <c r="A26" s="63">
        <v>18</v>
      </c>
      <c r="B26" s="76" t="s">
        <v>186</v>
      </c>
      <c r="C26" s="212" t="s">
        <v>116</v>
      </c>
      <c r="D26" s="46"/>
      <c r="E26" s="46" t="s">
        <v>116</v>
      </c>
      <c r="F26" s="67"/>
    </row>
    <row r="27" spans="1:6" ht="15" customHeight="1">
      <c r="A27" s="63">
        <v>19</v>
      </c>
      <c r="B27" s="76" t="s">
        <v>187</v>
      </c>
      <c r="C27" s="212" t="s">
        <v>116</v>
      </c>
      <c r="D27" s="46"/>
      <c r="E27" s="46" t="s">
        <v>116</v>
      </c>
      <c r="F27" s="67"/>
    </row>
    <row r="28" spans="1:6" ht="15" customHeight="1">
      <c r="A28" s="63">
        <v>20</v>
      </c>
      <c r="B28" s="134" t="s">
        <v>188</v>
      </c>
      <c r="C28" s="342">
        <v>5402019.8329875004</v>
      </c>
      <c r="D28" s="71">
        <v>5444648.7539130002</v>
      </c>
      <c r="E28" s="71">
        <f>C28*8%</f>
        <v>432161.58663900004</v>
      </c>
      <c r="F28" s="67"/>
    </row>
    <row r="29" spans="1:6" ht="15" customHeight="1">
      <c r="A29" s="63">
        <v>21</v>
      </c>
      <c r="B29" s="76" t="s">
        <v>189</v>
      </c>
      <c r="C29" s="339" t="s">
        <v>116</v>
      </c>
      <c r="D29" s="77"/>
      <c r="E29" s="77" t="s">
        <v>116</v>
      </c>
      <c r="F29" s="67"/>
    </row>
    <row r="30" spans="1:6" ht="15" customHeight="1">
      <c r="A30" s="63">
        <v>22</v>
      </c>
      <c r="B30" s="76" t="s">
        <v>190</v>
      </c>
      <c r="C30" s="212" t="s">
        <v>116</v>
      </c>
      <c r="D30" s="46"/>
      <c r="E30" s="46" t="s">
        <v>116</v>
      </c>
      <c r="F30" s="67"/>
    </row>
    <row r="31" spans="1:6" ht="15" customHeight="1">
      <c r="A31" s="63">
        <v>23</v>
      </c>
      <c r="B31" s="134" t="s">
        <v>191</v>
      </c>
      <c r="C31" s="342">
        <v>4430117.1144730002</v>
      </c>
      <c r="D31" s="71">
        <v>4324669.2867790004</v>
      </c>
      <c r="E31" s="71">
        <f>C31*8%</f>
        <v>354409.36915784003</v>
      </c>
      <c r="F31" s="67"/>
    </row>
    <row r="32" spans="1:6" ht="15" customHeight="1">
      <c r="A32" s="63">
        <v>24</v>
      </c>
      <c r="B32" s="52" t="s">
        <v>192</v>
      </c>
      <c r="C32" s="338">
        <v>806552.95353249996</v>
      </c>
      <c r="D32" s="78">
        <v>761633.28264800005</v>
      </c>
      <c r="E32" s="78">
        <f>C32*8%</f>
        <v>64524.236282599995</v>
      </c>
      <c r="F32" s="67"/>
    </row>
    <row r="33" spans="1:6" ht="15" customHeight="1">
      <c r="A33" s="63">
        <v>25</v>
      </c>
      <c r="B33" s="52" t="s">
        <v>193</v>
      </c>
      <c r="C33" s="224" t="s">
        <v>116</v>
      </c>
      <c r="D33" s="52"/>
      <c r="E33" s="52" t="s">
        <v>116</v>
      </c>
      <c r="F33" s="67"/>
    </row>
    <row r="34" spans="1:6" ht="15" customHeight="1">
      <c r="A34" s="63">
        <v>26</v>
      </c>
      <c r="B34" s="134" t="s">
        <v>194</v>
      </c>
      <c r="C34" s="342">
        <v>38781025.430723503</v>
      </c>
      <c r="D34" s="71">
        <v>38386947.531364992</v>
      </c>
      <c r="E34" s="71">
        <f>E10+E14+E28+E31+E32</f>
        <v>3102482.0344578805</v>
      </c>
      <c r="F34" s="67"/>
    </row>
    <row r="35" spans="1:6" ht="15" customHeight="1">
      <c r="A35" s="63"/>
      <c r="B35" s="79"/>
      <c r="C35" s="80"/>
      <c r="D35" s="80"/>
      <c r="E35" s="81"/>
      <c r="F35" s="67"/>
    </row>
    <row r="36" spans="1:6" ht="15" customHeight="1">
      <c r="A36" s="81"/>
      <c r="B36" s="81"/>
      <c r="C36" s="81"/>
      <c r="D36" s="81"/>
      <c r="E36" s="81"/>
      <c r="F36" s="67"/>
    </row>
    <row r="38" spans="1:6" ht="15" customHeight="1">
      <c r="E38" s="82"/>
    </row>
    <row r="41" spans="1:6" ht="15" customHeight="1">
      <c r="B41" s="82"/>
    </row>
    <row r="48" spans="1:6" ht="15" customHeight="1">
      <c r="B48" s="82"/>
    </row>
  </sheetData>
  <mergeCells count="1">
    <mergeCell ref="C8:E8"/>
  </mergeCells>
  <pageMargins left="0.7" right="0.7" top="0.75" bottom="0.75" header="0.3" footer="0.3"/>
  <pageSetup scale="76" orientation="landscape" r:id="rId1"/>
  <headerFooter>
    <oddHeader>&amp;L&amp;"Calibri"&amp;10&amp;K000000Confidential&amp;1#</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DG218"/>
  <sheetViews>
    <sheetView showGridLines="0" zoomScale="60" zoomScaleNormal="60" workbookViewId="0">
      <pane ySplit="7" topLeftCell="A8" activePane="bottomLeft" state="frozen"/>
      <selection pane="bottomLeft" activeCell="B7" sqref="B7"/>
    </sheetView>
  </sheetViews>
  <sheetFormatPr baseColWidth="10" defaultColWidth="17.26953125" defaultRowHeight="15.5" zeroHeight="1"/>
  <cols>
    <col min="1" max="1" width="7.7265625" style="31" customWidth="1"/>
    <col min="2" max="2" width="105.453125" style="32" customWidth="1"/>
    <col min="3" max="3" width="21.26953125" style="118" customWidth="1"/>
    <col min="4" max="4" width="32.26953125" style="118" customWidth="1"/>
    <col min="5" max="16334" width="8.453125" style="31" customWidth="1"/>
    <col min="16335" max="16335" width="19.81640625" style="31" customWidth="1"/>
    <col min="16336" max="16384" width="17.26953125" style="31"/>
  </cols>
  <sheetData>
    <row r="1" spans="1:5" s="58" customFormat="1" ht="20.25" customHeight="1">
      <c r="B1" s="24"/>
      <c r="C1" s="25"/>
      <c r="E1" s="60"/>
    </row>
    <row r="2" spans="1:5" s="58" customFormat="1" ht="20.25" customHeight="1">
      <c r="B2" s="24"/>
      <c r="C2" s="25"/>
      <c r="E2" s="60"/>
    </row>
    <row r="3" spans="1:5" ht="20.149999999999999" customHeight="1"/>
    <row r="4" spans="1:5" ht="20.149999999999999" customHeight="1">
      <c r="E4"/>
    </row>
    <row r="5" spans="1:5" s="33" customFormat="1" ht="20">
      <c r="B5" s="34" t="s">
        <v>195</v>
      </c>
      <c r="C5" s="38"/>
      <c r="D5" s="119"/>
    </row>
    <row r="6" spans="1:5" s="39" customFormat="1" ht="15" customHeight="1">
      <c r="A6" s="36"/>
      <c r="B6" s="37"/>
      <c r="C6" s="383" t="s">
        <v>1</v>
      </c>
      <c r="D6" s="384"/>
    </row>
    <row r="7" spans="1:5" s="39" customFormat="1" ht="71" customHeight="1">
      <c r="A7" s="101"/>
      <c r="B7" s="201" t="s">
        <v>108</v>
      </c>
      <c r="C7" s="41" t="s">
        <v>196</v>
      </c>
      <c r="D7" s="110" t="s">
        <v>197</v>
      </c>
    </row>
    <row r="8" spans="1:5" s="39" customFormat="1">
      <c r="A8" s="101"/>
      <c r="B8" s="89" t="s">
        <v>198</v>
      </c>
      <c r="C8" s="42"/>
      <c r="D8" s="42"/>
    </row>
    <row r="9" spans="1:5" s="39" customFormat="1" ht="31">
      <c r="A9" s="36">
        <v>1</v>
      </c>
      <c r="B9" s="44" t="s">
        <v>199</v>
      </c>
      <c r="C9" s="296">
        <v>891302.88169099996</v>
      </c>
      <c r="D9" s="136" t="s">
        <v>200</v>
      </c>
    </row>
    <row r="10" spans="1:5" s="39" customFormat="1">
      <c r="A10" s="36">
        <v>2</v>
      </c>
      <c r="B10" s="44" t="s">
        <v>201</v>
      </c>
      <c r="C10" s="296">
        <v>218017.44352999999</v>
      </c>
      <c r="D10" s="112"/>
    </row>
    <row r="11" spans="1:5" s="39" customFormat="1">
      <c r="A11" s="36">
        <v>3</v>
      </c>
      <c r="B11" s="44" t="s">
        <v>202</v>
      </c>
      <c r="C11" s="296">
        <v>3059197.8007479999</v>
      </c>
      <c r="D11" s="112"/>
    </row>
    <row r="12" spans="1:5" s="39" customFormat="1" ht="31">
      <c r="A12" s="36">
        <v>4</v>
      </c>
      <c r="B12" s="44" t="s">
        <v>203</v>
      </c>
      <c r="C12" s="296">
        <v>0</v>
      </c>
      <c r="D12" s="112"/>
    </row>
    <row r="13" spans="1:5" s="39" customFormat="1" ht="31">
      <c r="A13" s="36">
        <v>5</v>
      </c>
      <c r="B13" s="44" t="s">
        <v>204</v>
      </c>
      <c r="C13" s="296">
        <v>101421.14689035001</v>
      </c>
      <c r="D13" s="112"/>
    </row>
    <row r="14" spans="1:5" s="39" customFormat="1">
      <c r="A14" s="36">
        <v>6</v>
      </c>
      <c r="B14" s="111" t="s">
        <v>205</v>
      </c>
      <c r="C14" s="311">
        <v>4269939.2728593498</v>
      </c>
      <c r="D14" s="112"/>
    </row>
    <row r="15" spans="1:5" s="39" customFormat="1">
      <c r="A15" s="36"/>
      <c r="B15" s="89" t="s">
        <v>206</v>
      </c>
      <c r="C15" s="43"/>
      <c r="D15" s="115"/>
    </row>
    <row r="16" spans="1:5" s="39" customFormat="1">
      <c r="A16" s="36">
        <v>7</v>
      </c>
      <c r="B16" s="237" t="s">
        <v>207</v>
      </c>
      <c r="C16" s="312"/>
      <c r="D16" s="239"/>
    </row>
    <row r="17" spans="1:5 16334:16335" s="39" customFormat="1">
      <c r="A17" s="36">
        <v>8</v>
      </c>
      <c r="B17" s="44" t="s">
        <v>208</v>
      </c>
      <c r="C17" s="310" t="s">
        <v>209</v>
      </c>
      <c r="D17" s="136" t="s">
        <v>210</v>
      </c>
    </row>
    <row r="18" spans="1:5 16334:16335" s="39" customFormat="1" ht="31">
      <c r="A18" s="36">
        <v>9</v>
      </c>
      <c r="B18" s="44" t="s">
        <v>211</v>
      </c>
      <c r="C18" s="296">
        <v>14147.705056199999</v>
      </c>
      <c r="D18" s="136" t="s">
        <v>212</v>
      </c>
    </row>
    <row r="19" spans="1:5 16334:16335" s="39" customFormat="1" ht="31">
      <c r="A19" s="36">
        <v>10</v>
      </c>
      <c r="B19" s="44" t="s">
        <v>213</v>
      </c>
      <c r="C19" s="296">
        <v>1546.4484616499999</v>
      </c>
      <c r="D19" s="112"/>
    </row>
    <row r="20" spans="1:5 16334:16335" s="39" customFormat="1">
      <c r="A20" s="36">
        <v>11</v>
      </c>
      <c r="B20" s="44" t="s">
        <v>214</v>
      </c>
      <c r="C20" s="296">
        <v>2045.5857533999999</v>
      </c>
      <c r="D20" s="112"/>
    </row>
    <row r="21" spans="1:5 16334:16335" s="39" customFormat="1">
      <c r="A21" s="36">
        <v>12</v>
      </c>
      <c r="B21" s="44" t="s">
        <v>215</v>
      </c>
      <c r="C21" s="310">
        <v>0</v>
      </c>
      <c r="D21" s="112"/>
      <c r="E21" s="48"/>
    </row>
    <row r="22" spans="1:5 16334:16335" s="39" customFormat="1">
      <c r="A22" s="36">
        <v>13</v>
      </c>
      <c r="B22" s="44" t="s">
        <v>216</v>
      </c>
      <c r="C22" s="310">
        <v>0</v>
      </c>
      <c r="D22" s="112"/>
    </row>
    <row r="23" spans="1:5 16334:16335" s="39" customFormat="1" ht="31">
      <c r="A23" s="36">
        <v>14</v>
      </c>
      <c r="B23" s="44" t="s">
        <v>217</v>
      </c>
      <c r="C23" s="296">
        <v>4205.0943852</v>
      </c>
      <c r="D23" s="112"/>
    </row>
    <row r="24" spans="1:5 16334:16335" s="39" customFormat="1">
      <c r="A24" s="36">
        <v>15</v>
      </c>
      <c r="B24" s="44" t="s">
        <v>218</v>
      </c>
      <c r="C24" s="296">
        <v>0</v>
      </c>
      <c r="D24" s="112"/>
    </row>
    <row r="25" spans="1:5 16334:16335" s="39" customFormat="1" ht="31">
      <c r="A25" s="36">
        <v>16</v>
      </c>
      <c r="B25" s="44" t="s">
        <v>219</v>
      </c>
      <c r="C25" s="296">
        <v>0</v>
      </c>
      <c r="D25" s="112"/>
    </row>
    <row r="26" spans="1:5 16334:16335" s="39" customFormat="1">
      <c r="A26" s="36">
        <v>17</v>
      </c>
      <c r="B26" s="237" t="s">
        <v>220</v>
      </c>
      <c r="C26" s="140"/>
      <c r="D26" s="113"/>
    </row>
    <row r="27" spans="1:5 16334:16335" s="39" customFormat="1" ht="46.5">
      <c r="A27" s="36">
        <v>18</v>
      </c>
      <c r="B27" s="44" t="s">
        <v>221</v>
      </c>
      <c r="C27" s="309">
        <v>0</v>
      </c>
      <c r="D27" s="112"/>
    </row>
    <row r="28" spans="1:5 16334:16335" s="39" customFormat="1" ht="31">
      <c r="A28" s="36">
        <v>19</v>
      </c>
      <c r="B28" s="44" t="s">
        <v>222</v>
      </c>
      <c r="C28" s="309">
        <v>0</v>
      </c>
      <c r="D28" s="112"/>
    </row>
    <row r="29" spans="1:5 16334:16335" s="39" customFormat="1" ht="31">
      <c r="A29" s="36">
        <v>20</v>
      </c>
      <c r="B29" s="44" t="s">
        <v>223</v>
      </c>
      <c r="C29" s="309">
        <v>0</v>
      </c>
      <c r="D29" s="136" t="s">
        <v>224</v>
      </c>
      <c r="XDF29" s="49"/>
      <c r="XDG29" s="50"/>
    </row>
    <row r="30" spans="1:5 16334:16335" s="39" customFormat="1" ht="31">
      <c r="A30" s="36">
        <v>21</v>
      </c>
      <c r="B30" s="44" t="s">
        <v>225</v>
      </c>
      <c r="C30" s="309">
        <v>0</v>
      </c>
      <c r="D30" s="112"/>
      <c r="XDG30" s="50"/>
    </row>
    <row r="31" spans="1:5 16334:16335" s="39" customFormat="1">
      <c r="A31" s="36">
        <v>22</v>
      </c>
      <c r="B31" s="44" t="s">
        <v>226</v>
      </c>
      <c r="C31" s="309">
        <v>0</v>
      </c>
      <c r="D31" s="112"/>
      <c r="XDG31" s="50"/>
    </row>
    <row r="32" spans="1:5 16334:16335" s="39" customFormat="1" ht="31">
      <c r="A32" s="36">
        <v>23</v>
      </c>
      <c r="B32" s="203" t="s">
        <v>227</v>
      </c>
      <c r="C32" s="309">
        <v>0</v>
      </c>
      <c r="D32" s="112"/>
      <c r="E32" s="51"/>
      <c r="XDG32" s="50"/>
    </row>
    <row r="33" spans="1:5 16334:16335" s="39" customFormat="1">
      <c r="A33" s="36">
        <v>24</v>
      </c>
      <c r="B33" s="203" t="s">
        <v>228</v>
      </c>
      <c r="C33" s="309">
        <v>0</v>
      </c>
      <c r="D33" s="112"/>
      <c r="E33" s="48"/>
      <c r="XDG33" s="50"/>
    </row>
    <row r="34" spans="1:5 16334:16335" s="39" customFormat="1">
      <c r="A34" s="36">
        <v>25</v>
      </c>
      <c r="B34" s="203" t="s">
        <v>229</v>
      </c>
      <c r="C34" s="309">
        <v>0</v>
      </c>
      <c r="D34" s="112"/>
      <c r="XDG34" s="50"/>
    </row>
    <row r="35" spans="1:5 16334:16335" s="39" customFormat="1">
      <c r="A35" s="36">
        <v>26</v>
      </c>
      <c r="B35" s="237" t="s">
        <v>230</v>
      </c>
      <c r="C35" s="140"/>
      <c r="D35" s="113"/>
      <c r="E35" s="382"/>
      <c r="XDF35" s="49"/>
      <c r="XDG35" s="50"/>
    </row>
    <row r="36" spans="1:5 16334:16335" s="39" customFormat="1" ht="31">
      <c r="A36" s="36">
        <v>27</v>
      </c>
      <c r="B36" s="44" t="s">
        <v>231</v>
      </c>
      <c r="C36" s="135">
        <v>0</v>
      </c>
      <c r="D36" s="112"/>
      <c r="E36" s="382"/>
      <c r="XDG36" s="50"/>
    </row>
    <row r="37" spans="1:5 16334:16335" s="39" customFormat="1">
      <c r="A37" s="36">
        <v>28</v>
      </c>
      <c r="B37" s="111" t="s">
        <v>232</v>
      </c>
      <c r="C37" s="137">
        <v>21944.833656449999</v>
      </c>
      <c r="D37" s="114"/>
      <c r="E37" s="382"/>
      <c r="XDG37" s="50"/>
    </row>
    <row r="38" spans="1:5 16334:16335" s="39" customFormat="1">
      <c r="A38" s="36">
        <v>29</v>
      </c>
      <c r="B38" s="111" t="s">
        <v>233</v>
      </c>
      <c r="C38" s="137">
        <v>4247994.4392029</v>
      </c>
      <c r="D38" s="114"/>
      <c r="E38" s="382"/>
      <c r="XDG38" s="50"/>
    </row>
    <row r="39" spans="1:5 16334:16335" s="39" customFormat="1">
      <c r="A39" s="36"/>
      <c r="B39" s="89" t="s">
        <v>234</v>
      </c>
      <c r="C39" s="43"/>
      <c r="D39" s="115"/>
      <c r="E39" s="54"/>
      <c r="XDG39" s="50"/>
    </row>
    <row r="40" spans="1:5 16334:16335" s="39" customFormat="1" ht="31">
      <c r="A40" s="36">
        <v>30</v>
      </c>
      <c r="B40" s="112" t="s">
        <v>235</v>
      </c>
      <c r="C40" s="135">
        <v>750898.74287700001</v>
      </c>
      <c r="D40" s="136" t="s">
        <v>236</v>
      </c>
      <c r="E40" s="54"/>
      <c r="XDF40" s="49"/>
      <c r="XDG40" s="50"/>
    </row>
    <row r="41" spans="1:5 16334:16335" s="39" customFormat="1">
      <c r="A41" s="36">
        <v>31</v>
      </c>
      <c r="B41" s="204" t="s">
        <v>237</v>
      </c>
      <c r="C41" s="140"/>
      <c r="D41" s="113"/>
      <c r="E41" s="54"/>
      <c r="XDG41" s="50"/>
    </row>
    <row r="42" spans="1:5 16334:16335" s="39" customFormat="1">
      <c r="A42" s="36">
        <v>32</v>
      </c>
      <c r="B42" s="202" t="s">
        <v>238</v>
      </c>
      <c r="C42" s="135">
        <v>556993.61572200002</v>
      </c>
      <c r="D42" s="112"/>
      <c r="E42" s="54"/>
      <c r="XDG42" s="50"/>
    </row>
    <row r="43" spans="1:5 16334:16335" s="39" customFormat="1" ht="15" customHeight="1">
      <c r="A43" s="36">
        <v>33</v>
      </c>
      <c r="B43" s="113" t="s">
        <v>239</v>
      </c>
      <c r="C43" s="140"/>
      <c r="D43" s="113"/>
      <c r="E43" s="54"/>
      <c r="XDG43" s="50"/>
    </row>
    <row r="44" spans="1:5 16334:16335" s="39" customFormat="1" ht="31">
      <c r="A44" s="36">
        <v>34</v>
      </c>
      <c r="B44" s="113" t="s">
        <v>240</v>
      </c>
      <c r="C44" s="140"/>
      <c r="D44" s="113"/>
      <c r="E44" s="54"/>
      <c r="XDF44" s="49"/>
      <c r="XDG44" s="50"/>
    </row>
    <row r="45" spans="1:5 16334:16335" s="39" customFormat="1">
      <c r="A45" s="36">
        <v>35</v>
      </c>
      <c r="B45" s="133" t="s">
        <v>241</v>
      </c>
      <c r="C45" s="140"/>
      <c r="D45" s="113"/>
      <c r="E45" s="54"/>
      <c r="XDG45" s="50"/>
    </row>
    <row r="46" spans="1:5 16334:16335" s="39" customFormat="1">
      <c r="A46" s="36">
        <v>36</v>
      </c>
      <c r="B46" s="112" t="s">
        <v>242</v>
      </c>
      <c r="C46" s="135">
        <v>750898.74287700001</v>
      </c>
      <c r="D46" s="112"/>
      <c r="E46" s="56"/>
      <c r="XDG46" s="50"/>
    </row>
    <row r="47" spans="1:5 16334:16335" s="39" customFormat="1">
      <c r="A47" s="36"/>
      <c r="B47" s="89" t="s">
        <v>243</v>
      </c>
      <c r="C47" s="43"/>
      <c r="D47" s="115"/>
      <c r="XDG47" s="50"/>
    </row>
    <row r="48" spans="1:5 16334:16335" s="39" customFormat="1">
      <c r="A48" s="36">
        <v>37</v>
      </c>
      <c r="B48" s="145" t="s">
        <v>244</v>
      </c>
      <c r="C48" s="146"/>
      <c r="D48" s="145"/>
    </row>
    <row r="49" spans="1:4" s="39" customFormat="1">
      <c r="A49" s="36">
        <v>38</v>
      </c>
      <c r="B49" s="145" t="s">
        <v>245</v>
      </c>
      <c r="C49" s="146"/>
      <c r="D49" s="145"/>
    </row>
    <row r="50" spans="1:4" s="39" customFormat="1" ht="46.5">
      <c r="A50" s="36">
        <v>39</v>
      </c>
      <c r="B50" s="112" t="s">
        <v>246</v>
      </c>
      <c r="C50" s="135">
        <v>0</v>
      </c>
      <c r="D50" s="112"/>
    </row>
    <row r="51" spans="1:4" s="39" customFormat="1" ht="31">
      <c r="A51" s="36">
        <v>40</v>
      </c>
      <c r="B51" s="112" t="s">
        <v>247</v>
      </c>
      <c r="C51" s="135">
        <v>0</v>
      </c>
      <c r="D51" s="112"/>
    </row>
    <row r="52" spans="1:4" s="39" customFormat="1">
      <c r="A52" s="36">
        <v>41</v>
      </c>
      <c r="B52" s="113" t="s">
        <v>230</v>
      </c>
      <c r="C52" s="140"/>
      <c r="D52" s="113"/>
    </row>
    <row r="53" spans="1:4" s="39" customFormat="1" ht="31">
      <c r="A53" s="36">
        <v>42</v>
      </c>
      <c r="B53" s="112" t="s">
        <v>248</v>
      </c>
      <c r="C53" s="135">
        <v>0</v>
      </c>
      <c r="D53" s="112"/>
    </row>
    <row r="54" spans="1:4" s="39" customFormat="1">
      <c r="A54" s="36">
        <v>43</v>
      </c>
      <c r="B54" s="114" t="s">
        <v>249</v>
      </c>
      <c r="C54" s="137">
        <v>0</v>
      </c>
      <c r="D54" s="112"/>
    </row>
    <row r="55" spans="1:4" s="39" customFormat="1">
      <c r="A55" s="36">
        <v>44</v>
      </c>
      <c r="B55" s="114" t="s">
        <v>250</v>
      </c>
      <c r="C55" s="137">
        <v>750898.74287700001</v>
      </c>
      <c r="D55" s="112"/>
    </row>
    <row r="56" spans="1:4" s="39" customFormat="1">
      <c r="A56" s="36">
        <v>45</v>
      </c>
      <c r="B56" s="114" t="s">
        <v>251</v>
      </c>
      <c r="C56" s="137">
        <v>4998893.1820799001</v>
      </c>
      <c r="D56" s="112"/>
    </row>
    <row r="57" spans="1:4" s="39" customFormat="1">
      <c r="A57" s="36"/>
      <c r="B57" s="89" t="s">
        <v>252</v>
      </c>
      <c r="C57" s="43"/>
      <c r="D57" s="115"/>
    </row>
    <row r="58" spans="1:4" s="39" customFormat="1" ht="31">
      <c r="A58" s="36">
        <v>46</v>
      </c>
      <c r="B58" s="112" t="s">
        <v>253</v>
      </c>
      <c r="C58" s="135">
        <v>1500464.631208</v>
      </c>
      <c r="D58" s="112"/>
    </row>
    <row r="59" spans="1:4" s="39" customFormat="1">
      <c r="A59" s="36">
        <v>47</v>
      </c>
      <c r="B59" s="112" t="s">
        <v>254</v>
      </c>
      <c r="C59" s="135">
        <v>0</v>
      </c>
      <c r="D59" s="112"/>
    </row>
    <row r="60" spans="1:4" s="39" customFormat="1" ht="31">
      <c r="A60" s="36">
        <v>48</v>
      </c>
      <c r="B60" s="112" t="s">
        <v>255</v>
      </c>
      <c r="C60" s="135" t="s">
        <v>209</v>
      </c>
      <c r="D60" s="112"/>
    </row>
    <row r="61" spans="1:4" s="39" customFormat="1">
      <c r="A61" s="36">
        <v>49</v>
      </c>
      <c r="B61" s="202" t="s">
        <v>241</v>
      </c>
      <c r="C61" s="135" t="s">
        <v>209</v>
      </c>
      <c r="D61" s="112"/>
    </row>
    <row r="62" spans="1:4" s="39" customFormat="1">
      <c r="A62" s="36">
        <v>50</v>
      </c>
      <c r="B62" s="112" t="s">
        <v>256</v>
      </c>
      <c r="C62" s="135">
        <v>293000</v>
      </c>
      <c r="D62" s="112"/>
    </row>
    <row r="63" spans="1:4" s="39" customFormat="1">
      <c r="A63" s="36">
        <v>51</v>
      </c>
      <c r="B63" s="114" t="s">
        <v>257</v>
      </c>
      <c r="C63" s="137">
        <v>1793464.631208</v>
      </c>
      <c r="D63" s="112"/>
    </row>
    <row r="64" spans="1:4" s="39" customFormat="1">
      <c r="A64" s="36"/>
      <c r="B64" s="89" t="s">
        <v>258</v>
      </c>
      <c r="C64" s="43"/>
      <c r="D64" s="115"/>
    </row>
    <row r="65" spans="1:4" s="39" customFormat="1">
      <c r="A65" s="36">
        <v>52</v>
      </c>
      <c r="B65" s="113" t="s">
        <v>259</v>
      </c>
      <c r="C65" s="140"/>
      <c r="D65" s="113"/>
    </row>
    <row r="66" spans="1:4" s="39" customFormat="1">
      <c r="A66" s="36">
        <v>53</v>
      </c>
      <c r="B66" s="113" t="s">
        <v>260</v>
      </c>
      <c r="C66" s="140"/>
      <c r="D66" s="113"/>
    </row>
    <row r="67" spans="1:4" s="39" customFormat="1" ht="46.5">
      <c r="A67" s="36">
        <v>54</v>
      </c>
      <c r="B67" s="112" t="s">
        <v>261</v>
      </c>
      <c r="C67" s="137" t="s">
        <v>209</v>
      </c>
      <c r="D67" s="112"/>
    </row>
    <row r="68" spans="1:4" s="39" customFormat="1" ht="46.5">
      <c r="A68" s="205" t="s">
        <v>262</v>
      </c>
      <c r="B68" s="112" t="s">
        <v>263</v>
      </c>
      <c r="C68" s="137" t="s">
        <v>209</v>
      </c>
      <c r="D68" s="112"/>
    </row>
    <row r="69" spans="1:4" s="39" customFormat="1" ht="47.25" customHeight="1">
      <c r="A69" s="36">
        <v>55</v>
      </c>
      <c r="B69" s="112" t="s">
        <v>264</v>
      </c>
      <c r="C69" s="137" t="s">
        <v>209</v>
      </c>
      <c r="D69" s="112"/>
    </row>
    <row r="70" spans="1:4" s="39" customFormat="1">
      <c r="A70" s="36">
        <v>56</v>
      </c>
      <c r="B70" s="113" t="s">
        <v>230</v>
      </c>
      <c r="C70" s="140"/>
      <c r="D70" s="113"/>
    </row>
    <row r="71" spans="1:4" s="39" customFormat="1">
      <c r="A71" s="36">
        <v>57</v>
      </c>
      <c r="B71" s="114" t="s">
        <v>265</v>
      </c>
      <c r="C71" s="142">
        <v>0</v>
      </c>
      <c r="D71" s="112"/>
    </row>
    <row r="72" spans="1:4" s="39" customFormat="1">
      <c r="A72" s="36">
        <v>58</v>
      </c>
      <c r="B72" s="114" t="s">
        <v>266</v>
      </c>
      <c r="C72" s="137">
        <v>1793464.631208</v>
      </c>
      <c r="D72" s="112"/>
    </row>
    <row r="73" spans="1:4" s="39" customFormat="1">
      <c r="A73" s="36">
        <v>59</v>
      </c>
      <c r="B73" s="114" t="s">
        <v>267</v>
      </c>
      <c r="C73" s="137">
        <v>6792357.8132878998</v>
      </c>
      <c r="D73" s="112"/>
    </row>
    <row r="74" spans="1:4" s="39" customFormat="1">
      <c r="A74" s="36">
        <v>60</v>
      </c>
      <c r="B74" s="114" t="s">
        <v>268</v>
      </c>
      <c r="C74" s="137">
        <v>38781025.430724002</v>
      </c>
      <c r="D74" s="112"/>
    </row>
    <row r="75" spans="1:4" s="39" customFormat="1">
      <c r="A75" s="36"/>
      <c r="B75" s="134" t="s">
        <v>269</v>
      </c>
      <c r="C75" s="43"/>
      <c r="D75" s="115"/>
    </row>
    <row r="76" spans="1:4" s="39" customFormat="1">
      <c r="A76" s="36">
        <v>61</v>
      </c>
      <c r="B76" s="114" t="s">
        <v>270</v>
      </c>
      <c r="C76" s="143">
        <v>0.10953796069140181</v>
      </c>
      <c r="D76" s="112"/>
    </row>
    <row r="77" spans="1:4" s="39" customFormat="1">
      <c r="A77" s="36">
        <v>62</v>
      </c>
      <c r="B77" s="114" t="s">
        <v>271</v>
      </c>
      <c r="C77" s="143">
        <v>0.12890049003499432</v>
      </c>
      <c r="D77" s="112"/>
    </row>
    <row r="78" spans="1:4" s="39" customFormat="1">
      <c r="A78" s="36">
        <v>63</v>
      </c>
      <c r="B78" s="114" t="s">
        <v>272</v>
      </c>
      <c r="C78" s="143">
        <v>0.17514642116468382</v>
      </c>
      <c r="D78" s="112"/>
    </row>
    <row r="79" spans="1:4" s="39" customFormat="1" ht="31">
      <c r="A79" s="36">
        <v>64</v>
      </c>
      <c r="B79" s="114" t="s">
        <v>273</v>
      </c>
      <c r="C79" s="143">
        <v>1.6250000000000001E-2</v>
      </c>
      <c r="D79" s="112"/>
    </row>
    <row r="80" spans="1:4" s="39" customFormat="1">
      <c r="A80" s="36">
        <v>65</v>
      </c>
      <c r="B80" s="202" t="s">
        <v>274</v>
      </c>
      <c r="C80" s="144">
        <v>1.2500000000000001E-2</v>
      </c>
      <c r="D80" s="112"/>
    </row>
    <row r="81" spans="1:4" s="39" customFormat="1">
      <c r="A81" s="36">
        <v>66</v>
      </c>
      <c r="B81" s="202" t="s">
        <v>275</v>
      </c>
      <c r="C81" s="308">
        <v>0</v>
      </c>
      <c r="D81" s="112"/>
    </row>
    <row r="82" spans="1:4" s="39" customFormat="1">
      <c r="A82" s="36">
        <v>67</v>
      </c>
      <c r="B82" s="202" t="s">
        <v>276</v>
      </c>
      <c r="C82" s="144">
        <v>3.7499999999999999E-3</v>
      </c>
      <c r="D82" s="112"/>
    </row>
    <row r="83" spans="1:4" s="39" customFormat="1" ht="31">
      <c r="A83" s="36">
        <v>68</v>
      </c>
      <c r="B83" s="114" t="s">
        <v>277</v>
      </c>
      <c r="C83" s="143">
        <v>6.454E-2</v>
      </c>
      <c r="D83" s="112"/>
    </row>
    <row r="84" spans="1:4" s="39" customFormat="1">
      <c r="A84" s="36"/>
      <c r="B84" s="113" t="s">
        <v>278</v>
      </c>
      <c r="C84" s="140"/>
      <c r="D84" s="113"/>
    </row>
    <row r="85" spans="1:4" s="39" customFormat="1">
      <c r="A85" s="36">
        <v>69</v>
      </c>
      <c r="B85" s="112" t="s">
        <v>279</v>
      </c>
      <c r="C85" s="144">
        <v>4.8750000000000002E-2</v>
      </c>
      <c r="D85" s="112"/>
    </row>
    <row r="86" spans="1:4" s="39" customFormat="1">
      <c r="A86" s="36">
        <v>70</v>
      </c>
      <c r="B86" s="112" t="s">
        <v>280</v>
      </c>
      <c r="C86" s="144">
        <v>6.3750000000000001E-2</v>
      </c>
      <c r="D86" s="112"/>
    </row>
    <row r="87" spans="1:4" s="39" customFormat="1">
      <c r="A87" s="36">
        <v>71</v>
      </c>
      <c r="B87" s="112" t="s">
        <v>281</v>
      </c>
      <c r="C87" s="144">
        <v>8.3750000000000005E-2</v>
      </c>
      <c r="D87" s="112"/>
    </row>
    <row r="88" spans="1:4" s="39" customFormat="1">
      <c r="A88" s="36"/>
      <c r="B88" s="134" t="s">
        <v>282</v>
      </c>
      <c r="C88" s="43"/>
      <c r="D88" s="115"/>
    </row>
    <row r="89" spans="1:4" s="39" customFormat="1">
      <c r="A89" s="36">
        <v>72</v>
      </c>
      <c r="B89" s="112" t="s">
        <v>283</v>
      </c>
      <c r="C89" s="137" t="s">
        <v>209</v>
      </c>
      <c r="D89" s="112"/>
    </row>
    <row r="90" spans="1:4" s="39" customFormat="1">
      <c r="A90" s="36">
        <v>73</v>
      </c>
      <c r="B90" s="112" t="s">
        <v>284</v>
      </c>
      <c r="C90" s="137" t="s">
        <v>209</v>
      </c>
      <c r="D90" s="112"/>
    </row>
    <row r="91" spans="1:4" s="39" customFormat="1">
      <c r="A91" s="36">
        <v>74</v>
      </c>
      <c r="B91" s="112" t="s">
        <v>285</v>
      </c>
      <c r="C91" s="137" t="s">
        <v>209</v>
      </c>
      <c r="D91" s="112"/>
    </row>
    <row r="92" spans="1:4" s="39" customFormat="1" ht="31">
      <c r="A92" s="36">
        <v>75</v>
      </c>
      <c r="B92" s="112" t="s">
        <v>286</v>
      </c>
      <c r="C92" s="137" t="s">
        <v>209</v>
      </c>
      <c r="D92" s="112"/>
    </row>
    <row r="93" spans="1:4" s="39" customFormat="1">
      <c r="A93" s="36"/>
      <c r="B93" s="134" t="s">
        <v>287</v>
      </c>
      <c r="C93" s="43"/>
      <c r="D93" s="115"/>
    </row>
    <row r="94" spans="1:4" s="39" customFormat="1" ht="31">
      <c r="A94" s="36">
        <v>76</v>
      </c>
      <c r="B94" s="112" t="s">
        <v>288</v>
      </c>
      <c r="C94" s="135">
        <v>293000</v>
      </c>
      <c r="D94" s="112"/>
    </row>
    <row r="95" spans="1:4" s="39" customFormat="1">
      <c r="A95" s="36">
        <v>77</v>
      </c>
      <c r="B95" s="112" t="s">
        <v>289</v>
      </c>
      <c r="C95" s="135">
        <v>361861.10604065936</v>
      </c>
      <c r="D95" s="112"/>
    </row>
    <row r="96" spans="1:4" s="39" customFormat="1" ht="31">
      <c r="A96" s="36">
        <v>78</v>
      </c>
      <c r="B96" s="114" t="s">
        <v>290</v>
      </c>
      <c r="C96" s="137" t="s">
        <v>209</v>
      </c>
      <c r="D96" s="112"/>
    </row>
    <row r="97" spans="1:4" s="39" customFormat="1">
      <c r="A97" s="36">
        <v>79</v>
      </c>
      <c r="B97" s="114" t="s">
        <v>291</v>
      </c>
      <c r="C97" s="137" t="s">
        <v>209</v>
      </c>
      <c r="D97" s="112"/>
    </row>
    <row r="98" spans="1:4" s="39" customFormat="1" ht="31">
      <c r="A98" s="36"/>
      <c r="B98" s="134" t="s">
        <v>292</v>
      </c>
      <c r="C98" s="43"/>
      <c r="D98" s="115"/>
    </row>
    <row r="99" spans="1:4" s="39" customFormat="1">
      <c r="A99" s="36">
        <v>80</v>
      </c>
      <c r="B99" s="116" t="s">
        <v>293</v>
      </c>
      <c r="C99" s="140"/>
      <c r="D99" s="113"/>
    </row>
    <row r="100" spans="1:4" s="39" customFormat="1" ht="31">
      <c r="A100" s="36">
        <v>81</v>
      </c>
      <c r="B100" s="116" t="s">
        <v>294</v>
      </c>
      <c r="C100" s="140"/>
      <c r="D100" s="113"/>
    </row>
    <row r="101" spans="1:4" s="39" customFormat="1">
      <c r="A101" s="36">
        <v>82</v>
      </c>
      <c r="B101" s="116" t="s">
        <v>295</v>
      </c>
      <c r="C101" s="140"/>
      <c r="D101" s="113"/>
    </row>
    <row r="102" spans="1:4" s="39" customFormat="1" ht="31">
      <c r="A102" s="36">
        <v>83</v>
      </c>
      <c r="B102" s="116" t="s">
        <v>296</v>
      </c>
      <c r="C102" s="140"/>
      <c r="D102" s="113"/>
    </row>
    <row r="103" spans="1:4" s="39" customFormat="1">
      <c r="A103" s="36">
        <v>84</v>
      </c>
      <c r="B103" s="117" t="s">
        <v>297</v>
      </c>
      <c r="C103" s="137" t="s">
        <v>209</v>
      </c>
      <c r="D103" s="112"/>
    </row>
    <row r="104" spans="1:4" s="39" customFormat="1">
      <c r="A104" s="36">
        <v>85</v>
      </c>
      <c r="B104" s="117" t="s">
        <v>298</v>
      </c>
      <c r="C104" s="137" t="s">
        <v>209</v>
      </c>
      <c r="D104" s="112"/>
    </row>
    <row r="105" spans="1:4" s="39" customFormat="1">
      <c r="A105" s="101"/>
      <c r="B105" s="101"/>
      <c r="C105" s="129"/>
      <c r="D105" s="130"/>
    </row>
    <row r="106" spans="1:4" s="39" customFormat="1">
      <c r="A106" s="101"/>
      <c r="B106" s="101"/>
      <c r="C106" s="129"/>
      <c r="D106" s="130"/>
    </row>
    <row r="107" spans="1:4" s="39" customFormat="1">
      <c r="A107" s="101"/>
      <c r="B107" s="101"/>
      <c r="C107" s="129"/>
      <c r="D107" s="130"/>
    </row>
    <row r="108" spans="1:4" s="39" customFormat="1">
      <c r="A108" s="101"/>
      <c r="B108" s="101"/>
      <c r="C108" s="129"/>
      <c r="D108" s="130"/>
    </row>
    <row r="109" spans="1:4" s="39" customFormat="1">
      <c r="A109" s="101"/>
      <c r="B109" s="101"/>
      <c r="C109" s="129"/>
      <c r="D109" s="130"/>
    </row>
    <row r="110" spans="1:4" s="39" customFormat="1">
      <c r="A110" s="101"/>
      <c r="B110" s="101"/>
      <c r="C110" s="129"/>
      <c r="D110" s="130"/>
    </row>
    <row r="111" spans="1:4" s="39" customFormat="1">
      <c r="A111" s="101"/>
      <c r="B111" s="101"/>
      <c r="C111" s="129"/>
      <c r="D111" s="130"/>
    </row>
    <row r="112" spans="1:4" s="39" customFormat="1">
      <c r="A112" s="101"/>
      <c r="B112" s="101"/>
      <c r="C112" s="129"/>
      <c r="D112" s="130"/>
    </row>
    <row r="113" spans="1:5" s="39" customFormat="1">
      <c r="A113" s="101"/>
      <c r="B113" s="101"/>
      <c r="C113" s="129"/>
      <c r="D113" s="130"/>
    </row>
    <row r="114" spans="1:5" s="39" customFormat="1">
      <c r="A114" s="101"/>
      <c r="B114" s="101"/>
      <c r="C114" s="129"/>
      <c r="D114" s="130"/>
    </row>
    <row r="115" spans="1:5" s="39" customFormat="1">
      <c r="A115" s="101"/>
      <c r="B115" s="101"/>
      <c r="C115" s="129"/>
      <c r="D115" s="130"/>
    </row>
    <row r="116" spans="1:5" s="39" customFormat="1">
      <c r="A116" s="101"/>
      <c r="B116" s="101"/>
      <c r="C116" s="129"/>
      <c r="D116" s="130"/>
    </row>
    <row r="117" spans="1:5" s="39" customFormat="1" ht="15" customHeight="1">
      <c r="A117" s="101"/>
      <c r="C117" s="162"/>
      <c r="D117" s="36"/>
      <c r="E117" s="31"/>
    </row>
    <row r="118" spans="1:5" ht="16.5" hidden="1" customHeight="1">
      <c r="A118" s="101">
        <v>40</v>
      </c>
      <c r="B118" s="103" t="s">
        <v>247</v>
      </c>
      <c r="C118" s="120" t="s">
        <v>299</v>
      </c>
      <c r="D118" s="121"/>
    </row>
    <row r="119" spans="1:5" ht="12.75" hidden="1" customHeight="1">
      <c r="A119" s="101">
        <v>41</v>
      </c>
      <c r="B119" s="105" t="s">
        <v>230</v>
      </c>
      <c r="C119" s="123"/>
      <c r="D119" s="124"/>
    </row>
    <row r="120" spans="1:5" ht="12.75" hidden="1" customHeight="1">
      <c r="A120" s="101">
        <v>42</v>
      </c>
      <c r="B120" s="103" t="s">
        <v>248</v>
      </c>
      <c r="C120" s="120" t="e">
        <f>MAX(C138-C130,0)</f>
        <v>#VALUE!</v>
      </c>
      <c r="D120" s="121"/>
    </row>
    <row r="121" spans="1:5" ht="12.75" hidden="1" customHeight="1">
      <c r="A121" s="101">
        <v>43</v>
      </c>
      <c r="B121" s="104" t="s">
        <v>249</v>
      </c>
      <c r="C121" s="122" t="e">
        <f>SUM(C50:C120)</f>
        <v>#VALUE!</v>
      </c>
      <c r="D121" s="121"/>
    </row>
    <row r="122" spans="1:5" ht="12.75" hidden="1" customHeight="1">
      <c r="A122" s="101">
        <v>44</v>
      </c>
      <c r="B122" s="104" t="s">
        <v>250</v>
      </c>
      <c r="C122" s="122" t="e">
        <f>C46-C121</f>
        <v>#VALUE!</v>
      </c>
      <c r="D122" s="121"/>
    </row>
    <row r="123" spans="1:5" ht="12.75" hidden="1" customHeight="1">
      <c r="A123" s="101">
        <v>45</v>
      </c>
      <c r="B123" s="104" t="s">
        <v>251</v>
      </c>
      <c r="C123" s="122" t="e">
        <f>C38+C122</f>
        <v>#VALUE!</v>
      </c>
      <c r="D123" s="121"/>
    </row>
    <row r="124" spans="1:5" ht="12.75" hidden="1" customHeight="1">
      <c r="A124" s="101"/>
      <c r="B124" s="102" t="s">
        <v>252</v>
      </c>
      <c r="C124" s="131"/>
      <c r="D124" s="132"/>
    </row>
    <row r="125" spans="1:5" ht="12.75" hidden="1" customHeight="1">
      <c r="A125" s="101">
        <v>46</v>
      </c>
      <c r="B125" s="103" t="s">
        <v>253</v>
      </c>
      <c r="C125" s="120" t="s">
        <v>299</v>
      </c>
      <c r="D125" s="121"/>
    </row>
    <row r="126" spans="1:5" ht="12.75" hidden="1" customHeight="1">
      <c r="A126" s="101">
        <v>47</v>
      </c>
      <c r="B126" s="103" t="s">
        <v>254</v>
      </c>
      <c r="C126" s="120" t="s">
        <v>299</v>
      </c>
      <c r="D126" s="121"/>
    </row>
    <row r="127" spans="1:5" ht="12.75" hidden="1" customHeight="1">
      <c r="A127" s="101">
        <v>48</v>
      </c>
      <c r="B127" s="103" t="s">
        <v>255</v>
      </c>
      <c r="C127" s="120" t="s">
        <v>209</v>
      </c>
      <c r="D127" s="121"/>
    </row>
    <row r="128" spans="1:5" ht="12.75" hidden="1" customHeight="1">
      <c r="A128" s="101">
        <v>49</v>
      </c>
      <c r="B128" s="106" t="s">
        <v>241</v>
      </c>
      <c r="C128" s="120" t="s">
        <v>209</v>
      </c>
      <c r="D128" s="121"/>
    </row>
    <row r="129" spans="1:4" ht="12.75" hidden="1" customHeight="1">
      <c r="A129" s="101">
        <v>50</v>
      </c>
      <c r="B129" s="103" t="s">
        <v>256</v>
      </c>
      <c r="C129" s="120" t="s">
        <v>299</v>
      </c>
      <c r="D129" s="121"/>
    </row>
    <row r="130" spans="1:4" ht="12.75" hidden="1" customHeight="1">
      <c r="A130" s="101">
        <v>51</v>
      </c>
      <c r="B130" s="104" t="s">
        <v>257</v>
      </c>
      <c r="C130" s="122" t="e">
        <f>C125+C126+C129</f>
        <v>#VALUE!</v>
      </c>
      <c r="D130" s="121"/>
    </row>
    <row r="131" spans="1:4" ht="12.75" hidden="1" customHeight="1">
      <c r="A131" s="101"/>
      <c r="B131" s="102" t="s">
        <v>258</v>
      </c>
      <c r="C131" s="131"/>
      <c r="D131" s="132"/>
    </row>
    <row r="132" spans="1:4" ht="12.75" hidden="1" customHeight="1">
      <c r="A132" s="101">
        <v>52</v>
      </c>
      <c r="B132" s="105" t="s">
        <v>259</v>
      </c>
      <c r="C132" s="123"/>
      <c r="D132" s="124"/>
    </row>
    <row r="133" spans="1:4" ht="12.75" hidden="1" customHeight="1">
      <c r="A133" s="101">
        <v>53</v>
      </c>
      <c r="B133" s="105" t="s">
        <v>260</v>
      </c>
      <c r="C133" s="123"/>
      <c r="D133" s="124"/>
    </row>
    <row r="134" spans="1:4" ht="12.75" hidden="1" customHeight="1">
      <c r="A134" s="101">
        <v>54</v>
      </c>
      <c r="B134" s="103" t="s">
        <v>261</v>
      </c>
      <c r="C134" s="120" t="s">
        <v>209</v>
      </c>
      <c r="D134" s="121"/>
    </row>
    <row r="135" spans="1:4" ht="12.75" hidden="1" customHeight="1">
      <c r="A135" s="107" t="s">
        <v>262</v>
      </c>
      <c r="B135" s="103" t="s">
        <v>263</v>
      </c>
      <c r="C135" s="120" t="s">
        <v>209</v>
      </c>
      <c r="D135" s="121"/>
    </row>
    <row r="136" spans="1:4" ht="12.75" hidden="1" customHeight="1">
      <c r="A136" s="101">
        <v>55</v>
      </c>
      <c r="B136" s="103" t="s">
        <v>264</v>
      </c>
      <c r="C136" s="120" t="s">
        <v>209</v>
      </c>
      <c r="D136" s="121"/>
    </row>
    <row r="137" spans="1:4" ht="12.75" hidden="1" customHeight="1">
      <c r="A137" s="101">
        <v>56</v>
      </c>
      <c r="B137" s="105" t="s">
        <v>230</v>
      </c>
      <c r="C137" s="123"/>
      <c r="D137" s="124"/>
    </row>
    <row r="138" spans="1:4" ht="12.75" hidden="1" customHeight="1">
      <c r="A138" s="101">
        <v>57</v>
      </c>
      <c r="B138" s="104" t="s">
        <v>265</v>
      </c>
      <c r="C138" s="125">
        <f>SUM(C134:C136)</f>
        <v>0</v>
      </c>
      <c r="D138" s="121"/>
    </row>
    <row r="139" spans="1:4" ht="12.75" hidden="1" customHeight="1">
      <c r="A139" s="101">
        <v>58</v>
      </c>
      <c r="B139" s="104" t="s">
        <v>266</v>
      </c>
      <c r="C139" s="122" t="e">
        <f>C130-C138</f>
        <v>#VALUE!</v>
      </c>
      <c r="D139" s="121"/>
    </row>
    <row r="140" spans="1:4" ht="12.75" hidden="1" customHeight="1">
      <c r="A140" s="101">
        <v>59</v>
      </c>
      <c r="B140" s="104" t="s">
        <v>267</v>
      </c>
      <c r="C140" s="122" t="e">
        <f>C139+C123</f>
        <v>#VALUE!</v>
      </c>
      <c r="D140" s="121"/>
    </row>
    <row r="141" spans="1:4" ht="12.75" hidden="1" customHeight="1">
      <c r="A141" s="101">
        <v>60</v>
      </c>
      <c r="B141" s="104" t="s">
        <v>268</v>
      </c>
      <c r="C141" s="122" t="s">
        <v>299</v>
      </c>
      <c r="D141" s="121"/>
    </row>
    <row r="142" spans="1:4" ht="12.75" hidden="1" customHeight="1">
      <c r="A142" s="101"/>
      <c r="B142" s="102" t="s">
        <v>269</v>
      </c>
      <c r="C142" s="131"/>
      <c r="D142" s="132"/>
    </row>
    <row r="143" spans="1:4" ht="12.75" hidden="1" customHeight="1">
      <c r="A143" s="101">
        <v>61</v>
      </c>
      <c r="B143" s="104" t="s">
        <v>270</v>
      </c>
      <c r="C143" s="122" t="e">
        <f>C38/C141</f>
        <v>#VALUE!</v>
      </c>
      <c r="D143" s="121"/>
    </row>
    <row r="144" spans="1:4" ht="12.75" hidden="1" customHeight="1">
      <c r="A144" s="101">
        <v>62</v>
      </c>
      <c r="B144" s="104" t="s">
        <v>271</v>
      </c>
      <c r="C144" s="122" t="e">
        <f>C123/C141</f>
        <v>#VALUE!</v>
      </c>
      <c r="D144" s="121"/>
    </row>
    <row r="145" spans="1:4" ht="12.75" hidden="1" customHeight="1">
      <c r="A145" s="101">
        <v>63</v>
      </c>
      <c r="B145" s="104" t="s">
        <v>272</v>
      </c>
      <c r="C145" s="122" t="e">
        <f>C140/C141</f>
        <v>#VALUE!</v>
      </c>
      <c r="D145" s="121"/>
    </row>
    <row r="146" spans="1:4" ht="12.75" hidden="1" customHeight="1">
      <c r="A146" s="101">
        <v>64</v>
      </c>
      <c r="B146" s="104" t="s">
        <v>273</v>
      </c>
      <c r="C146" s="126">
        <f>SUM(C147:C149)</f>
        <v>1.2500000000000001E-2</v>
      </c>
      <c r="D146" s="121"/>
    </row>
    <row r="147" spans="1:4" ht="12.75" hidden="1" customHeight="1">
      <c r="A147" s="101">
        <v>65</v>
      </c>
      <c r="B147" s="106" t="s">
        <v>274</v>
      </c>
      <c r="C147" s="127">
        <v>1.2500000000000001E-2</v>
      </c>
      <c r="D147" s="121"/>
    </row>
    <row r="148" spans="1:4" ht="12.75" hidden="1" customHeight="1">
      <c r="A148" s="101">
        <v>66</v>
      </c>
      <c r="B148" s="106" t="s">
        <v>275</v>
      </c>
      <c r="C148" s="120" t="s">
        <v>299</v>
      </c>
      <c r="D148" s="121"/>
    </row>
    <row r="149" spans="1:4" ht="12.75" hidden="1" customHeight="1">
      <c r="A149" s="101">
        <v>67</v>
      </c>
      <c r="B149" s="106" t="s">
        <v>276</v>
      </c>
      <c r="C149" s="120" t="s">
        <v>299</v>
      </c>
      <c r="D149" s="121"/>
    </row>
    <row r="150" spans="1:4" ht="12.75" hidden="1" customHeight="1">
      <c r="A150" s="101">
        <v>68</v>
      </c>
      <c r="B150" s="104" t="s">
        <v>277</v>
      </c>
      <c r="C150" s="122" t="s">
        <v>299</v>
      </c>
      <c r="D150" s="121"/>
    </row>
    <row r="151" spans="1:4" ht="12.75" hidden="1" customHeight="1">
      <c r="A151" s="101"/>
      <c r="B151" s="105" t="s">
        <v>278</v>
      </c>
      <c r="C151" s="123"/>
      <c r="D151" s="124"/>
    </row>
    <row r="152" spans="1:4" ht="12.75" hidden="1" customHeight="1">
      <c r="A152" s="101">
        <v>69</v>
      </c>
      <c r="B152" s="103" t="s">
        <v>279</v>
      </c>
      <c r="C152" s="128">
        <v>4.4999999999999998E-2</v>
      </c>
      <c r="D152" s="121"/>
    </row>
    <row r="153" spans="1:4" ht="12.75" hidden="1" customHeight="1">
      <c r="A153" s="101">
        <v>70</v>
      </c>
      <c r="B153" s="103" t="s">
        <v>280</v>
      </c>
      <c r="C153" s="128">
        <v>0.06</v>
      </c>
      <c r="D153" s="121"/>
    </row>
    <row r="154" spans="1:4" ht="12.75" hidden="1" customHeight="1">
      <c r="A154" s="101">
        <v>71</v>
      </c>
      <c r="B154" s="103" t="s">
        <v>281</v>
      </c>
      <c r="C154" s="128">
        <v>0.08</v>
      </c>
      <c r="D154" s="121"/>
    </row>
    <row r="155" spans="1:4" ht="12.75" hidden="1" customHeight="1">
      <c r="A155" s="101"/>
      <c r="B155" s="102" t="s">
        <v>282</v>
      </c>
      <c r="C155" s="131"/>
      <c r="D155" s="132"/>
    </row>
    <row r="156" spans="1:4" ht="12.75" hidden="1" customHeight="1">
      <c r="A156" s="101">
        <v>72</v>
      </c>
      <c r="B156" s="103" t="s">
        <v>283</v>
      </c>
      <c r="C156" s="120" t="s">
        <v>209</v>
      </c>
      <c r="D156" s="121"/>
    </row>
    <row r="157" spans="1:4" ht="12.75" hidden="1" customHeight="1">
      <c r="A157" s="101">
        <v>73</v>
      </c>
      <c r="B157" s="103" t="s">
        <v>284</v>
      </c>
      <c r="C157" s="120" t="s">
        <v>209</v>
      </c>
      <c r="D157" s="121"/>
    </row>
    <row r="158" spans="1:4" ht="12.75" hidden="1" customHeight="1">
      <c r="A158" s="101">
        <v>74</v>
      </c>
      <c r="B158" s="103" t="s">
        <v>285</v>
      </c>
      <c r="C158" s="120" t="s">
        <v>209</v>
      </c>
      <c r="D158" s="121"/>
    </row>
    <row r="159" spans="1:4" ht="12.75" hidden="1" customHeight="1">
      <c r="A159" s="101">
        <v>75</v>
      </c>
      <c r="B159" s="103" t="s">
        <v>286</v>
      </c>
      <c r="C159" s="120" t="s">
        <v>209</v>
      </c>
      <c r="D159" s="121"/>
    </row>
    <row r="160" spans="1:4" ht="12.75" hidden="1" customHeight="1">
      <c r="A160" s="101"/>
      <c r="B160" s="102" t="s">
        <v>287</v>
      </c>
      <c r="C160" s="131"/>
      <c r="D160" s="132"/>
    </row>
    <row r="161" spans="1:4" ht="12.75" hidden="1" customHeight="1">
      <c r="A161" s="101">
        <v>76</v>
      </c>
      <c r="B161" s="103" t="s">
        <v>288</v>
      </c>
      <c r="C161" s="120">
        <f>'[1]Pasivo detallado'!H226</f>
        <v>0</v>
      </c>
      <c r="D161" s="121"/>
    </row>
    <row r="162" spans="1:4" ht="12.75" hidden="1" customHeight="1">
      <c r="A162" s="101">
        <v>77</v>
      </c>
      <c r="B162" s="103" t="s">
        <v>289</v>
      </c>
      <c r="C162" s="120" t="s">
        <v>299</v>
      </c>
      <c r="D162" s="121"/>
    </row>
    <row r="163" spans="1:4" ht="12.75" hidden="1" customHeight="1">
      <c r="A163" s="101">
        <v>78</v>
      </c>
      <c r="B163" s="104" t="s">
        <v>290</v>
      </c>
      <c r="C163" s="122" t="s">
        <v>209</v>
      </c>
      <c r="D163" s="121"/>
    </row>
    <row r="164" spans="1:4" ht="12.75" hidden="1" customHeight="1">
      <c r="A164" s="101">
        <v>79</v>
      </c>
      <c r="B164" s="104" t="s">
        <v>291</v>
      </c>
      <c r="C164" s="122" t="s">
        <v>209</v>
      </c>
      <c r="D164" s="121"/>
    </row>
    <row r="165" spans="1:4" ht="12.75" hidden="1" customHeight="1">
      <c r="A165" s="101"/>
      <c r="B165" s="102" t="s">
        <v>292</v>
      </c>
      <c r="C165" s="131"/>
      <c r="D165" s="132"/>
    </row>
    <row r="166" spans="1:4" ht="12.75" hidden="1" customHeight="1">
      <c r="A166" s="101">
        <v>80</v>
      </c>
      <c r="B166" s="108" t="s">
        <v>293</v>
      </c>
      <c r="C166" s="123"/>
      <c r="D166" s="124"/>
    </row>
    <row r="167" spans="1:4" ht="12.75" hidden="1" customHeight="1">
      <c r="A167" s="101">
        <v>81</v>
      </c>
      <c r="B167" s="108" t="s">
        <v>294</v>
      </c>
      <c r="C167" s="123"/>
      <c r="D167" s="124"/>
    </row>
    <row r="168" spans="1:4" ht="12.75" hidden="1" customHeight="1">
      <c r="A168" s="101">
        <v>82</v>
      </c>
      <c r="B168" s="108" t="s">
        <v>295</v>
      </c>
      <c r="C168" s="123"/>
      <c r="D168" s="124"/>
    </row>
    <row r="169" spans="1:4" ht="12.75" hidden="1" customHeight="1">
      <c r="A169" s="101">
        <v>83</v>
      </c>
      <c r="B169" s="108" t="s">
        <v>296</v>
      </c>
      <c r="C169" s="123"/>
      <c r="D169" s="124"/>
    </row>
    <row r="170" spans="1:4" ht="12.75" hidden="1" customHeight="1">
      <c r="A170" s="101">
        <v>84</v>
      </c>
      <c r="B170" s="109" t="s">
        <v>297</v>
      </c>
      <c r="C170" s="120" t="s">
        <v>209</v>
      </c>
      <c r="D170" s="121"/>
    </row>
    <row r="171" spans="1:4" ht="12.75" hidden="1" customHeight="1">
      <c r="A171" s="101">
        <v>85</v>
      </c>
      <c r="B171" s="109" t="s">
        <v>298</v>
      </c>
      <c r="C171" s="120" t="s">
        <v>209</v>
      </c>
      <c r="D171" s="121"/>
    </row>
    <row r="172" spans="1:4" ht="12.75" hidden="1" customHeight="1"/>
    <row r="173" spans="1:4" ht="12.75" hidden="1" customHeight="1"/>
    <row r="174" spans="1:4" ht="12.75" hidden="1" customHeight="1"/>
    <row r="175" spans="1:4" ht="12.75" hidden="1" customHeight="1"/>
    <row r="176" spans="1:4"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6.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sheetData>
  <mergeCells count="2">
    <mergeCell ref="E35:E38"/>
    <mergeCell ref="C6:D6"/>
  </mergeCells>
  <pageMargins left="0.7" right="0.7" top="0.75" bottom="0.75" header="0.3" footer="0.3"/>
  <pageSetup scale="22" orientation="landscape" r:id="rId1"/>
  <headerFooter>
    <oddHeader>&amp;L&amp;"Calibri"&amp;10&amp;K000000Confidential&amp;1#</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G196"/>
  <sheetViews>
    <sheetView showGridLines="0" zoomScale="80" zoomScaleNormal="80" workbookViewId="0">
      <selection activeCell="E2" sqref="E2"/>
    </sheetView>
  </sheetViews>
  <sheetFormatPr baseColWidth="10" defaultColWidth="17.26953125" defaultRowHeight="12.5" zeroHeight="1"/>
  <cols>
    <col min="1" max="1" width="7.7265625" style="31" customWidth="1"/>
    <col min="2" max="2" width="99.26953125" style="32" customWidth="1"/>
    <col min="3" max="3" width="27.453125" style="31" customWidth="1"/>
    <col min="4" max="4" width="33" style="31" customWidth="1"/>
    <col min="5" max="5" width="14.453125" style="31" customWidth="1"/>
    <col min="6" max="6" width="13.453125" style="31" customWidth="1"/>
    <col min="7" max="16334" width="8.453125" style="31" customWidth="1"/>
    <col min="16335" max="16335" width="19.81640625" style="31" customWidth="1"/>
    <col min="16336" max="16384" width="17.26953125" style="31"/>
  </cols>
  <sheetData>
    <row r="1" spans="1:5" s="58" customFormat="1" ht="20.25" customHeight="1">
      <c r="B1" s="24"/>
      <c r="C1" s="25"/>
      <c r="E1" s="60"/>
    </row>
    <row r="2" spans="1:5" s="58" customFormat="1" ht="20.25" customHeight="1">
      <c r="B2" s="24"/>
      <c r="C2" s="25"/>
      <c r="E2" s="60"/>
    </row>
    <row r="3" spans="1:5" ht="20.149999999999999" customHeight="1"/>
    <row r="4" spans="1:5" ht="20.149999999999999" customHeight="1"/>
    <row r="5" spans="1:5" s="33" customFormat="1" ht="20">
      <c r="B5" s="34" t="s">
        <v>14</v>
      </c>
      <c r="C5" s="35"/>
    </row>
    <row r="6" spans="1:5" s="39" customFormat="1" ht="15" customHeight="1">
      <c r="A6" s="36"/>
      <c r="B6" s="37"/>
      <c r="C6" s="385" t="s">
        <v>1</v>
      </c>
      <c r="D6" s="386"/>
      <c r="E6" s="386"/>
    </row>
    <row r="7" spans="1:5" s="39" customFormat="1" ht="49.5" customHeight="1">
      <c r="A7"/>
      <c r="B7" s="236" t="s">
        <v>108</v>
      </c>
      <c r="C7" s="110" t="s">
        <v>300</v>
      </c>
      <c r="D7" s="238" t="s">
        <v>301</v>
      </c>
      <c r="E7" s="110" t="s">
        <v>302</v>
      </c>
    </row>
    <row r="8" spans="1:5" s="39" customFormat="1" ht="15.75" customHeight="1">
      <c r="A8"/>
      <c r="B8" s="159" t="s">
        <v>303</v>
      </c>
      <c r="C8" s="110" t="s">
        <v>304</v>
      </c>
      <c r="D8" s="238" t="s">
        <v>304</v>
      </c>
      <c r="E8" s="110"/>
    </row>
    <row r="9" spans="1:5" s="39" customFormat="1" ht="15.5">
      <c r="A9" s="36">
        <v>1</v>
      </c>
      <c r="B9" s="44" t="s">
        <v>305</v>
      </c>
      <c r="C9" s="47">
        <v>2342890.7256880002</v>
      </c>
      <c r="D9" s="237"/>
      <c r="E9" s="149"/>
    </row>
    <row r="10" spans="1:5" s="39" customFormat="1" ht="15.5">
      <c r="A10" s="36">
        <v>2</v>
      </c>
      <c r="B10" s="44" t="s">
        <v>306</v>
      </c>
      <c r="C10" s="47">
        <v>860177.42434999999</v>
      </c>
      <c r="D10" s="237"/>
      <c r="E10" s="149"/>
    </row>
    <row r="11" spans="1:5" s="39" customFormat="1" ht="15.5">
      <c r="A11" s="36">
        <v>3</v>
      </c>
      <c r="B11" s="44" t="s">
        <v>307</v>
      </c>
      <c r="C11" s="47">
        <v>10729093.813361</v>
      </c>
      <c r="D11" s="237"/>
      <c r="E11" s="149"/>
    </row>
    <row r="12" spans="1:5" s="39" customFormat="1" ht="15.5">
      <c r="A12" s="36">
        <v>4</v>
      </c>
      <c r="B12" s="153" t="s">
        <v>308</v>
      </c>
      <c r="C12" s="47">
        <v>10603105.013801999</v>
      </c>
      <c r="D12" s="237"/>
      <c r="E12" s="149"/>
    </row>
    <row r="13" spans="1:5" s="39" customFormat="1" ht="15.5">
      <c r="A13" s="36">
        <v>5</v>
      </c>
      <c r="B13" s="153" t="s">
        <v>309</v>
      </c>
      <c r="C13" s="47">
        <v>125988.79955900001</v>
      </c>
      <c r="D13" s="237"/>
      <c r="E13" s="149"/>
    </row>
    <row r="14" spans="1:5" s="39" customFormat="1" ht="15.5">
      <c r="A14" s="36">
        <v>6</v>
      </c>
      <c r="B14" s="153" t="s">
        <v>310</v>
      </c>
      <c r="C14" s="47">
        <v>0</v>
      </c>
      <c r="D14" s="237"/>
      <c r="E14" s="149"/>
    </row>
    <row r="15" spans="1:5" s="39" customFormat="1" ht="31">
      <c r="A15" s="36">
        <v>7</v>
      </c>
      <c r="B15" s="154" t="s">
        <v>311</v>
      </c>
      <c r="C15" s="47">
        <v>0</v>
      </c>
      <c r="D15" s="237"/>
      <c r="E15" s="149"/>
    </row>
    <row r="16" spans="1:5" s="39" customFormat="1" ht="15.5">
      <c r="A16" s="36">
        <v>8</v>
      </c>
      <c r="B16" s="154" t="s">
        <v>312</v>
      </c>
      <c r="C16" s="47">
        <v>0</v>
      </c>
      <c r="D16" s="237"/>
      <c r="E16" s="149"/>
    </row>
    <row r="17" spans="1:5 16334:16335" s="39" customFormat="1" ht="15.5">
      <c r="A17" s="36">
        <v>9</v>
      </c>
      <c r="B17" s="154" t="s">
        <v>313</v>
      </c>
      <c r="C17" s="47">
        <v>6975961.1977610001</v>
      </c>
      <c r="D17" s="237"/>
      <c r="E17" s="149"/>
    </row>
    <row r="18" spans="1:5 16334:16335" s="39" customFormat="1" ht="15.5">
      <c r="A18" s="36">
        <v>10</v>
      </c>
      <c r="B18" s="153" t="s">
        <v>309</v>
      </c>
      <c r="C18" s="47">
        <v>6853340.7994710002</v>
      </c>
      <c r="D18" s="237"/>
      <c r="E18" s="149"/>
    </row>
    <row r="19" spans="1:5 16334:16335" s="39" customFormat="1" ht="15.5">
      <c r="A19" s="36">
        <v>11</v>
      </c>
      <c r="B19" s="153" t="s">
        <v>310</v>
      </c>
      <c r="C19" s="47">
        <v>122620.39829</v>
      </c>
      <c r="D19" s="237"/>
      <c r="E19" s="149"/>
    </row>
    <row r="20" spans="1:5 16334:16335" s="39" customFormat="1" ht="15.5">
      <c r="A20" s="36">
        <v>12</v>
      </c>
      <c r="B20" s="154" t="s">
        <v>314</v>
      </c>
      <c r="C20" s="47">
        <v>391908.251644</v>
      </c>
      <c r="D20" s="237"/>
      <c r="E20" s="149"/>
    </row>
    <row r="21" spans="1:5 16334:16335" s="39" customFormat="1" ht="15.5">
      <c r="A21" s="36">
        <v>13</v>
      </c>
      <c r="B21" s="154" t="s">
        <v>315</v>
      </c>
      <c r="C21" s="47">
        <v>42933415.526024997</v>
      </c>
      <c r="D21" s="237"/>
      <c r="E21" s="149"/>
    </row>
    <row r="22" spans="1:5 16334:16335" s="39" customFormat="1" ht="15.5">
      <c r="A22" s="36">
        <v>14</v>
      </c>
      <c r="B22" s="153" t="s">
        <v>316</v>
      </c>
      <c r="C22" s="47">
        <v>0</v>
      </c>
      <c r="D22" s="237"/>
      <c r="E22" s="149"/>
    </row>
    <row r="23" spans="1:5 16334:16335" s="39" customFormat="1" ht="15.5">
      <c r="A23" s="36">
        <v>15</v>
      </c>
      <c r="B23" s="153" t="s">
        <v>309</v>
      </c>
      <c r="C23" s="47">
        <v>4784583.9327100003</v>
      </c>
      <c r="D23" s="237"/>
      <c r="E23" s="149"/>
    </row>
    <row r="24" spans="1:5 16334:16335" s="39" customFormat="1" ht="15.5">
      <c r="A24" s="36">
        <v>16</v>
      </c>
      <c r="B24" s="153" t="s">
        <v>317</v>
      </c>
      <c r="C24" s="47">
        <v>25789.965990000001</v>
      </c>
      <c r="D24" s="237"/>
      <c r="E24" s="149"/>
    </row>
    <row r="25" spans="1:5 16334:16335" s="39" customFormat="1" ht="15.5">
      <c r="A25" s="36">
        <v>17</v>
      </c>
      <c r="B25" s="153" t="s">
        <v>318</v>
      </c>
      <c r="C25" s="47">
        <v>16749983.659759</v>
      </c>
      <c r="D25" s="237"/>
      <c r="E25" s="149"/>
    </row>
    <row r="26" spans="1:5 16334:16335" s="39" customFormat="1" ht="15.5">
      <c r="A26" s="36">
        <v>18</v>
      </c>
      <c r="B26" s="153" t="s">
        <v>319</v>
      </c>
      <c r="C26" s="47">
        <v>16273207.44293</v>
      </c>
      <c r="D26" s="237"/>
      <c r="E26" s="149"/>
    </row>
    <row r="27" spans="1:5 16334:16335" s="39" customFormat="1" ht="15.5">
      <c r="A27" s="36">
        <v>19</v>
      </c>
      <c r="B27" s="153" t="s">
        <v>320</v>
      </c>
      <c r="C27" s="47">
        <v>5099850.5246360004</v>
      </c>
      <c r="D27" s="237"/>
      <c r="E27" s="149"/>
    </row>
    <row r="28" spans="1:5 16334:16335" s="39" customFormat="1" ht="15.5">
      <c r="A28" s="36">
        <v>20</v>
      </c>
      <c r="B28" s="154" t="s">
        <v>321</v>
      </c>
      <c r="C28" s="47">
        <v>44670.881572999999</v>
      </c>
      <c r="D28" s="237"/>
      <c r="E28" s="149"/>
    </row>
    <row r="29" spans="1:5 16334:16335" s="39" customFormat="1" ht="15.5">
      <c r="A29" s="36">
        <v>21</v>
      </c>
      <c r="B29" s="154" t="s">
        <v>322</v>
      </c>
      <c r="C29" s="47">
        <v>94318.033708000003</v>
      </c>
      <c r="D29" s="237"/>
      <c r="E29" s="149"/>
      <c r="XDF29" s="49"/>
      <c r="XDG29" s="50"/>
    </row>
    <row r="30" spans="1:5 16334:16335" s="39" customFormat="1" ht="15.5">
      <c r="A30" s="36">
        <v>22</v>
      </c>
      <c r="B30" s="153" t="s">
        <v>323</v>
      </c>
      <c r="C30" s="47">
        <v>0</v>
      </c>
      <c r="D30" s="237"/>
      <c r="E30" s="295" t="s">
        <v>324</v>
      </c>
      <c r="XDG30" s="50"/>
    </row>
    <row r="31" spans="1:5 16334:16335" s="39" customFormat="1" ht="15.5">
      <c r="A31" s="36">
        <v>23</v>
      </c>
      <c r="B31" s="153" t="s">
        <v>325</v>
      </c>
      <c r="C31" s="47">
        <v>94318.033708000003</v>
      </c>
      <c r="D31" s="237"/>
      <c r="E31" s="295" t="s">
        <v>326</v>
      </c>
      <c r="XDG31" s="50"/>
    </row>
    <row r="32" spans="1:5 16334:16335" s="39" customFormat="1" ht="15.5">
      <c r="A32" s="36">
        <v>24</v>
      </c>
      <c r="B32" s="153" t="s">
        <v>327</v>
      </c>
      <c r="C32" s="47">
        <v>0</v>
      </c>
      <c r="D32" s="237"/>
      <c r="E32" s="295" t="s">
        <v>328</v>
      </c>
      <c r="XDG32" s="50"/>
    </row>
    <row r="33" spans="1:5 16334:16335" s="39" customFormat="1" ht="15.5">
      <c r="A33" s="36">
        <v>25</v>
      </c>
      <c r="B33" s="154" t="s">
        <v>329</v>
      </c>
      <c r="C33" s="47">
        <v>184618.45459000001</v>
      </c>
      <c r="D33" s="237"/>
      <c r="E33" s="149"/>
      <c r="XDG33" s="50"/>
    </row>
    <row r="34" spans="1:5 16334:16335" s="39" customFormat="1" ht="15.5">
      <c r="A34" s="36">
        <v>26</v>
      </c>
      <c r="B34" s="154" t="s">
        <v>330</v>
      </c>
      <c r="C34" s="47">
        <v>170591.02429</v>
      </c>
      <c r="D34" s="237"/>
      <c r="E34" s="149"/>
      <c r="XDG34" s="50"/>
    </row>
    <row r="35" spans="1:5 16334:16335" s="39" customFormat="1" ht="15.5">
      <c r="A35" s="36">
        <v>27</v>
      </c>
      <c r="B35" s="154" t="s">
        <v>331</v>
      </c>
      <c r="C35" s="47">
        <v>40.515214</v>
      </c>
      <c r="D35" s="237"/>
      <c r="E35" s="149"/>
      <c r="XDF35" s="49"/>
      <c r="XDG35" s="50"/>
    </row>
    <row r="36" spans="1:5 16334:16335" s="39" customFormat="1" ht="15.5">
      <c r="A36" s="36">
        <v>28</v>
      </c>
      <c r="B36" s="154" t="s">
        <v>332</v>
      </c>
      <c r="C36" s="47">
        <v>322621.18141299998</v>
      </c>
      <c r="D36" s="237"/>
      <c r="E36" s="149"/>
      <c r="XDG36" s="50"/>
    </row>
    <row r="37" spans="1:5 16334:16335" s="39" customFormat="1" ht="15.5">
      <c r="A37" s="36">
        <v>29</v>
      </c>
      <c r="B37" s="154" t="s">
        <v>333</v>
      </c>
      <c r="C37" s="47">
        <v>3599696.8720749998</v>
      </c>
      <c r="D37" s="237"/>
      <c r="E37" s="149"/>
      <c r="XDG37" s="50"/>
    </row>
    <row r="38" spans="1:5 16334:16335" s="39" customFormat="1" ht="15.5">
      <c r="A38" s="36">
        <v>30</v>
      </c>
      <c r="B38" s="154" t="s">
        <v>334</v>
      </c>
      <c r="C38" s="47">
        <v>31977.416755999999</v>
      </c>
      <c r="D38" s="237"/>
      <c r="E38" s="149"/>
      <c r="XDG38" s="50"/>
    </row>
    <row r="39" spans="1:5 16334:16335" s="39" customFormat="1" ht="15.5">
      <c r="A39" s="36">
        <v>31</v>
      </c>
      <c r="B39" s="155" t="s">
        <v>335</v>
      </c>
      <c r="C39" s="147">
        <v>68681981.318448007</v>
      </c>
      <c r="D39" s="237"/>
      <c r="E39" s="151"/>
      <c r="XDG39" s="50"/>
    </row>
    <row r="40" spans="1:5 16334:16335" s="39" customFormat="1" ht="15.5">
      <c r="A40" s="36"/>
      <c r="B40" s="159" t="s">
        <v>336</v>
      </c>
      <c r="C40" s="148"/>
      <c r="D40" s="156"/>
      <c r="E40" s="148"/>
      <c r="XDF40" s="49"/>
      <c r="XDG40" s="50"/>
    </row>
    <row r="41" spans="1:5 16334:16335" s="39" customFormat="1" ht="15.5">
      <c r="A41" s="36">
        <v>32</v>
      </c>
      <c r="B41" s="154" t="s">
        <v>306</v>
      </c>
      <c r="C41" s="47">
        <v>844381.81335499999</v>
      </c>
      <c r="D41" s="237"/>
      <c r="E41" s="149"/>
      <c r="XDG41" s="50"/>
    </row>
    <row r="42" spans="1:5 16334:16335" s="39" customFormat="1" ht="15.5">
      <c r="A42" s="36">
        <v>33</v>
      </c>
      <c r="B42" s="154" t="s">
        <v>337</v>
      </c>
      <c r="C42" s="47">
        <v>10099239.118420999</v>
      </c>
      <c r="D42" s="237"/>
      <c r="E42" s="150"/>
      <c r="XDG42" s="50"/>
    </row>
    <row r="43" spans="1:5 16334:16335" s="39" customFormat="1" ht="15.5">
      <c r="A43" s="36">
        <v>34</v>
      </c>
      <c r="B43" s="153" t="s">
        <v>308</v>
      </c>
      <c r="C43" s="47">
        <v>10099239.118420999</v>
      </c>
      <c r="D43" s="237"/>
      <c r="E43" s="149"/>
      <c r="XDG43" s="50"/>
    </row>
    <row r="44" spans="1:5 16334:16335" s="39" customFormat="1" ht="15.5">
      <c r="A44" s="36">
        <v>35</v>
      </c>
      <c r="B44" s="153" t="s">
        <v>310</v>
      </c>
      <c r="C44" s="47">
        <v>0</v>
      </c>
      <c r="D44" s="237"/>
      <c r="E44" s="149"/>
      <c r="XDF44" s="49"/>
      <c r="XDG44" s="50"/>
    </row>
    <row r="45" spans="1:5 16334:16335" s="39" customFormat="1" ht="15.5">
      <c r="A45" s="36">
        <v>36</v>
      </c>
      <c r="B45" s="154" t="s">
        <v>338</v>
      </c>
      <c r="C45" s="47">
        <v>0</v>
      </c>
      <c r="D45" s="237"/>
      <c r="E45" s="149"/>
      <c r="XDG45" s="50"/>
    </row>
    <row r="46" spans="1:5 16334:16335" s="39" customFormat="1" ht="15.5">
      <c r="A46" s="36">
        <v>37</v>
      </c>
      <c r="B46" s="154" t="s">
        <v>314</v>
      </c>
      <c r="C46" s="47">
        <v>2678427.0483289999</v>
      </c>
      <c r="D46" s="237"/>
      <c r="E46" s="149"/>
      <c r="XDG46" s="50"/>
    </row>
    <row r="47" spans="1:5 16334:16335" s="39" customFormat="1" ht="15.5">
      <c r="A47" s="36">
        <v>38</v>
      </c>
      <c r="B47" s="153" t="s">
        <v>339</v>
      </c>
      <c r="C47" s="45" t="s">
        <v>209</v>
      </c>
      <c r="D47" s="237"/>
      <c r="E47" s="152"/>
      <c r="XDG47" s="50"/>
    </row>
    <row r="48" spans="1:5 16334:16335" s="39" customFormat="1" ht="15.5">
      <c r="A48" s="36">
        <v>39</v>
      </c>
      <c r="B48" s="154" t="s">
        <v>340</v>
      </c>
      <c r="C48" s="47">
        <v>45880067.791692004</v>
      </c>
      <c r="D48" s="237"/>
      <c r="E48" s="149"/>
      <c r="XDG48" s="50"/>
    </row>
    <row r="49" spans="1:5 16335:16335" s="39" customFormat="1" ht="15.5">
      <c r="A49" s="36">
        <v>40</v>
      </c>
      <c r="B49" s="153" t="s">
        <v>341</v>
      </c>
      <c r="C49" s="47">
        <v>13272010.422177</v>
      </c>
      <c r="D49" s="237"/>
      <c r="E49" s="149"/>
      <c r="XDG49" s="50"/>
    </row>
    <row r="50" spans="1:5 16335:16335" s="39" customFormat="1" ht="15.5">
      <c r="A50" s="36">
        <v>41</v>
      </c>
      <c r="B50" s="153" t="s">
        <v>342</v>
      </c>
      <c r="C50" s="47">
        <v>14892388.772359001</v>
      </c>
      <c r="D50" s="237"/>
      <c r="E50" s="149"/>
      <c r="XDG50" s="50"/>
    </row>
    <row r="51" spans="1:5 16335:16335" s="39" customFormat="1" ht="15.5">
      <c r="A51" s="36">
        <v>42</v>
      </c>
      <c r="B51" s="153" t="s">
        <v>343</v>
      </c>
      <c r="C51" s="47">
        <v>406419.052837</v>
      </c>
      <c r="D51" s="237"/>
      <c r="E51" s="149"/>
      <c r="XDG51" s="50"/>
    </row>
    <row r="52" spans="1:5 16335:16335" s="39" customFormat="1" ht="15.5">
      <c r="A52" s="36">
        <v>43</v>
      </c>
      <c r="B52" s="153" t="s">
        <v>344</v>
      </c>
      <c r="C52" s="47">
        <v>9417953.2799629997</v>
      </c>
      <c r="D52" s="237"/>
      <c r="E52" s="149"/>
      <c r="XDG52" s="50"/>
    </row>
    <row r="53" spans="1:5 16335:16335" s="39" customFormat="1" ht="15.5">
      <c r="A53" s="36">
        <v>44</v>
      </c>
      <c r="B53" s="153" t="s">
        <v>345</v>
      </c>
      <c r="C53" s="47">
        <v>7636953.8671610001</v>
      </c>
      <c r="D53" s="237"/>
      <c r="E53" s="149"/>
      <c r="XDG53" s="50"/>
    </row>
    <row r="54" spans="1:5 16335:16335" s="39" customFormat="1" ht="15.5">
      <c r="A54" s="36">
        <v>45</v>
      </c>
      <c r="B54" s="153" t="s">
        <v>346</v>
      </c>
      <c r="C54" s="47">
        <v>254342.397195</v>
      </c>
      <c r="D54" s="237"/>
      <c r="E54" s="149"/>
      <c r="XDG54" s="50"/>
    </row>
    <row r="55" spans="1:5 16335:16335" s="39" customFormat="1" ht="15.5">
      <c r="A55" s="36">
        <v>46</v>
      </c>
      <c r="B55" s="154" t="s">
        <v>347</v>
      </c>
      <c r="C55" s="47">
        <v>128072.425227</v>
      </c>
      <c r="D55" s="237"/>
      <c r="E55" s="149"/>
      <c r="XDG55" s="50"/>
    </row>
    <row r="56" spans="1:5 16335:16335" s="39" customFormat="1" ht="15.5">
      <c r="A56" s="36">
        <v>47</v>
      </c>
      <c r="B56" s="154" t="s">
        <v>348</v>
      </c>
      <c r="C56" s="47">
        <v>2324619.2808610001</v>
      </c>
      <c r="D56" s="237"/>
      <c r="E56" s="149"/>
      <c r="XDG56" s="50"/>
    </row>
    <row r="57" spans="1:5 16335:16335" s="39" customFormat="1" ht="15.5">
      <c r="A57" s="36">
        <v>48</v>
      </c>
      <c r="B57" s="154" t="s">
        <v>349</v>
      </c>
      <c r="C57" s="47">
        <v>109323.71797300001</v>
      </c>
      <c r="D57" s="237"/>
      <c r="E57" s="149"/>
      <c r="XDG57" s="50"/>
    </row>
    <row r="58" spans="1:5 16335:16335" s="39" customFormat="1" ht="31">
      <c r="A58" s="36">
        <v>49</v>
      </c>
      <c r="B58" s="154" t="s">
        <v>350</v>
      </c>
      <c r="C58" s="47">
        <v>83470.830235999994</v>
      </c>
      <c r="D58" s="237"/>
      <c r="E58" s="150"/>
      <c r="XDG58" s="50"/>
    </row>
    <row r="59" spans="1:5 16335:16335" s="39" customFormat="1" ht="15.5">
      <c r="A59" s="36">
        <v>50</v>
      </c>
      <c r="B59" s="154" t="s">
        <v>351</v>
      </c>
      <c r="C59" s="47">
        <v>330713.60635199997</v>
      </c>
      <c r="D59" s="237"/>
      <c r="E59" s="149"/>
      <c r="XDG59" s="50"/>
    </row>
    <row r="60" spans="1:5 16335:16335" s="39" customFormat="1" ht="15.5">
      <c r="A60" s="36">
        <v>51</v>
      </c>
      <c r="B60" s="154" t="s">
        <v>331</v>
      </c>
      <c r="C60" s="47">
        <v>69195.128530000002</v>
      </c>
      <c r="D60" s="237"/>
      <c r="E60" s="149"/>
      <c r="XDG60" s="50"/>
    </row>
    <row r="61" spans="1:5 16335:16335" s="39" customFormat="1" ht="15.5">
      <c r="A61" s="36">
        <v>52</v>
      </c>
      <c r="B61" s="154" t="s">
        <v>332</v>
      </c>
      <c r="C61" s="47">
        <v>0.511683</v>
      </c>
      <c r="D61" s="237"/>
      <c r="E61" s="149"/>
      <c r="XDG61" s="50"/>
    </row>
    <row r="62" spans="1:5 16335:16335" s="39" customFormat="1" ht="15.5">
      <c r="A62" s="36">
        <v>53</v>
      </c>
      <c r="B62" s="153" t="s">
        <v>352</v>
      </c>
      <c r="C62" s="47">
        <v>0</v>
      </c>
      <c r="D62" s="237"/>
      <c r="E62" s="295" t="s">
        <v>353</v>
      </c>
      <c r="XDG62" s="50"/>
    </row>
    <row r="63" spans="1:5 16335:16335" s="39" customFormat="1" ht="31">
      <c r="A63" s="36">
        <v>54</v>
      </c>
      <c r="B63" s="153" t="s">
        <v>354</v>
      </c>
      <c r="C63" s="47">
        <v>0</v>
      </c>
      <c r="D63" s="237"/>
      <c r="E63" s="296" t="s">
        <v>355</v>
      </c>
      <c r="XDG63" s="50"/>
    </row>
    <row r="64" spans="1:5 16335:16335" s="39" customFormat="1" ht="31">
      <c r="A64" s="36">
        <v>55</v>
      </c>
      <c r="B64" s="153" t="s">
        <v>356</v>
      </c>
      <c r="C64" s="47">
        <v>0</v>
      </c>
      <c r="D64" s="237"/>
      <c r="E64" s="296" t="s">
        <v>357</v>
      </c>
      <c r="XDG64" s="50"/>
    </row>
    <row r="65" spans="1:5 16335:16335" s="39" customFormat="1" ht="15.5">
      <c r="A65" s="36">
        <v>56</v>
      </c>
      <c r="B65" s="154" t="s">
        <v>358</v>
      </c>
      <c r="C65" s="47">
        <v>1846586.915639</v>
      </c>
      <c r="D65" s="237"/>
      <c r="E65" s="149"/>
      <c r="XDG65" s="50"/>
    </row>
    <row r="66" spans="1:5 16335:16335" s="39" customFormat="1" ht="15.5">
      <c r="A66" s="36">
        <v>57</v>
      </c>
      <c r="B66" s="154" t="s">
        <v>359</v>
      </c>
      <c r="C66" s="47">
        <v>0</v>
      </c>
      <c r="D66" s="237"/>
      <c r="E66" s="149"/>
      <c r="XDG66" s="50"/>
    </row>
    <row r="67" spans="1:5 16335:16335" s="39" customFormat="1" ht="15.5">
      <c r="A67" s="36">
        <v>58</v>
      </c>
      <c r="B67" s="155" t="s">
        <v>360</v>
      </c>
      <c r="C67" s="147">
        <v>64394098.188298002</v>
      </c>
      <c r="D67" s="237"/>
      <c r="E67" s="151"/>
      <c r="XDG67" s="50"/>
    </row>
    <row r="68" spans="1:5 16335:16335" s="39" customFormat="1" ht="15.5">
      <c r="A68" s="36"/>
      <c r="B68" s="159" t="s">
        <v>361</v>
      </c>
      <c r="C68" s="148"/>
      <c r="D68" s="156"/>
      <c r="E68" s="148"/>
      <c r="XDG68" s="50"/>
    </row>
    <row r="69" spans="1:5 16335:16335" s="39" customFormat="1" ht="15.5">
      <c r="A69" s="36">
        <v>59</v>
      </c>
      <c r="B69" s="154" t="s">
        <v>3</v>
      </c>
      <c r="C69" s="47">
        <v>891302.88169099996</v>
      </c>
      <c r="D69" s="237"/>
      <c r="E69" s="149"/>
      <c r="XDG69" s="50"/>
    </row>
    <row r="70" spans="1:5 16335:16335" s="39" customFormat="1" ht="15.5">
      <c r="A70" s="36">
        <v>60</v>
      </c>
      <c r="B70" s="153" t="s">
        <v>362</v>
      </c>
      <c r="C70" s="47">
        <v>891302.88169099996</v>
      </c>
      <c r="D70" s="237"/>
      <c r="E70" s="296" t="s">
        <v>363</v>
      </c>
      <c r="XDG70" s="50"/>
    </row>
    <row r="71" spans="1:5 16335:16335" s="39" customFormat="1" ht="15.5">
      <c r="A71" s="36">
        <v>61</v>
      </c>
      <c r="B71" s="157" t="s">
        <v>364</v>
      </c>
      <c r="C71" s="45" t="s">
        <v>209</v>
      </c>
      <c r="D71" s="237"/>
      <c r="E71" s="296" t="s">
        <v>236</v>
      </c>
      <c r="XDG71" s="50"/>
    </row>
    <row r="72" spans="1:5 16335:16335" s="39" customFormat="1" ht="15.5">
      <c r="A72" s="36">
        <v>62</v>
      </c>
      <c r="B72" s="154" t="s">
        <v>365</v>
      </c>
      <c r="C72" s="47">
        <v>3115239.2100470001</v>
      </c>
      <c r="D72" s="237"/>
      <c r="E72" s="149"/>
      <c r="XDG72" s="50"/>
    </row>
    <row r="73" spans="1:5 16335:16335" s="39" customFormat="1" ht="15.5">
      <c r="A73" s="36">
        <v>63</v>
      </c>
      <c r="B73" s="154" t="s">
        <v>366</v>
      </c>
      <c r="C73" s="47">
        <v>-56041.409298999999</v>
      </c>
      <c r="D73" s="237"/>
      <c r="E73" s="149"/>
      <c r="XDG73" s="50"/>
    </row>
    <row r="74" spans="1:5 16335:16335" s="39" customFormat="1" ht="15.5">
      <c r="A74" s="36">
        <v>64</v>
      </c>
      <c r="B74" s="153" t="s">
        <v>367</v>
      </c>
      <c r="C74" s="47">
        <v>624.971271</v>
      </c>
      <c r="D74" s="237"/>
      <c r="E74" s="149"/>
      <c r="XDG74" s="50"/>
    </row>
    <row r="75" spans="1:5 16335:16335" s="39" customFormat="1" ht="15.5">
      <c r="A75" s="36">
        <v>65</v>
      </c>
      <c r="B75" s="153" t="s">
        <v>368</v>
      </c>
      <c r="C75" s="47">
        <v>-56666.380570000001</v>
      </c>
      <c r="D75" s="237"/>
      <c r="E75" s="149"/>
      <c r="XDG75" s="50"/>
    </row>
    <row r="76" spans="1:5 16335:16335" s="39" customFormat="1" ht="15.5">
      <c r="A76" s="36">
        <v>66</v>
      </c>
      <c r="B76" s="154" t="s">
        <v>369</v>
      </c>
      <c r="C76" s="47">
        <v>38618.356874999998</v>
      </c>
      <c r="D76" s="237"/>
      <c r="E76" s="149"/>
      <c r="XDG76" s="50"/>
    </row>
    <row r="77" spans="1:5 16335:16335" s="39" customFormat="1" ht="15.5">
      <c r="A77" s="36">
        <v>67</v>
      </c>
      <c r="B77" s="154" t="s">
        <v>370</v>
      </c>
      <c r="C77" s="47">
        <v>262869.916891</v>
      </c>
      <c r="D77" s="237"/>
      <c r="E77" s="149"/>
      <c r="XDG77" s="50"/>
    </row>
    <row r="78" spans="1:5 16335:16335" s="39" customFormat="1" ht="31">
      <c r="A78" s="36">
        <v>68</v>
      </c>
      <c r="B78" s="154" t="s">
        <v>371</v>
      </c>
      <c r="C78" s="47">
        <v>-83470.830235999994</v>
      </c>
      <c r="D78" s="237"/>
      <c r="E78" s="150"/>
      <c r="XDG78" s="50"/>
    </row>
    <row r="79" spans="1:5 16335:16335" s="39" customFormat="1" ht="15.5">
      <c r="A79" s="36">
        <v>69</v>
      </c>
      <c r="B79" s="158" t="s">
        <v>372</v>
      </c>
      <c r="C79" s="47">
        <v>4168518.1259690002</v>
      </c>
      <c r="D79" s="237"/>
      <c r="E79" s="149"/>
      <c r="XDG79" s="50"/>
    </row>
    <row r="80" spans="1:5 16335:16335" s="39" customFormat="1" ht="15.5">
      <c r="A80" s="36">
        <v>70</v>
      </c>
      <c r="B80" s="154" t="s">
        <v>373</v>
      </c>
      <c r="C80" s="47">
        <v>119365.004181</v>
      </c>
      <c r="D80" s="237"/>
      <c r="E80" s="149"/>
      <c r="XDG80" s="50"/>
    </row>
    <row r="81" spans="1:5 16335:16335" s="39" customFormat="1" ht="15.5">
      <c r="A81" s="36">
        <v>71</v>
      </c>
      <c r="B81" s="155" t="s">
        <v>374</v>
      </c>
      <c r="C81" s="147">
        <v>4287883.1301499996</v>
      </c>
      <c r="D81" s="237"/>
      <c r="E81" s="151"/>
      <c r="XDG81" s="50"/>
    </row>
    <row r="82" spans="1:5 16335:16335" s="39" customFormat="1" ht="16.399999999999999" customHeight="1">
      <c r="XDG82" s="50"/>
    </row>
    <row r="83" spans="1:5 16335:16335" s="39" customFormat="1" ht="16.399999999999999" customHeight="1">
      <c r="XDG83" s="50"/>
    </row>
    <row r="84" spans="1:5 16335:16335" s="39" customFormat="1" ht="16.399999999999999" customHeight="1">
      <c r="XDG84" s="50"/>
    </row>
    <row r="85" spans="1:5 16335:16335" s="39" customFormat="1" ht="16.399999999999999" customHeight="1">
      <c r="XDG85" s="50"/>
    </row>
    <row r="86" spans="1:5 16335:16335" s="39" customFormat="1" ht="16.399999999999999" customHeight="1">
      <c r="XDG86" s="50"/>
    </row>
    <row r="87" spans="1:5 16335:16335" s="39" customFormat="1" ht="16.399999999999999" customHeight="1">
      <c r="XDG87" s="50"/>
    </row>
    <row r="88" spans="1:5 16335:16335" s="39" customFormat="1" ht="16.399999999999999" customHeight="1">
      <c r="XDG88" s="50"/>
    </row>
    <row r="89" spans="1:5 16335:16335" s="39" customFormat="1" ht="16.399999999999999" customHeight="1">
      <c r="XDG89" s="50"/>
    </row>
    <row r="90" spans="1:5 16335:16335" s="39" customFormat="1" ht="16.399999999999999" customHeight="1">
      <c r="XDG90" s="50"/>
    </row>
    <row r="91" spans="1:5 16335:16335" s="39" customFormat="1" ht="16.399999999999999" customHeight="1">
      <c r="XDG91" s="50"/>
    </row>
    <row r="92" spans="1:5 16335:16335" s="39" customFormat="1" ht="16.399999999999999" customHeight="1">
      <c r="XDG92" s="50"/>
    </row>
    <row r="93" spans="1:5 16335:16335" s="39" customFormat="1" ht="16.399999999999999" customHeight="1">
      <c r="B93" s="58"/>
    </row>
    <row r="94" spans="1:5 16335:16335" s="39" customFormat="1" ht="15.5">
      <c r="B94" s="36"/>
    </row>
    <row r="95" spans="1:5 16335:16335" s="39" customFormat="1" ht="15" customHeight="1">
      <c r="B95" s="59"/>
    </row>
    <row r="96" spans="1:5 16335:16335" ht="16.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6.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sheetData>
  <mergeCells count="1">
    <mergeCell ref="C6:E6"/>
  </mergeCells>
  <pageMargins left="0.7" right="0.7" top="0.75" bottom="0.75" header="0.3" footer="0.3"/>
  <pageSetup orientation="portrait" r:id="rId1"/>
  <headerFooter>
    <oddHeader>&amp;L&amp;"Calibri"&amp;10&amp;K000000Confidential&amp;1#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G153"/>
  <sheetViews>
    <sheetView showGridLines="0" zoomScale="60" zoomScaleNormal="60" workbookViewId="0">
      <selection activeCell="E10" sqref="E10"/>
    </sheetView>
  </sheetViews>
  <sheetFormatPr baseColWidth="10" defaultColWidth="17.26953125" defaultRowHeight="12.5" zeroHeight="1"/>
  <cols>
    <col min="1" max="1" width="7.7265625" style="353" customWidth="1"/>
    <col min="2" max="2" width="99.81640625" style="32" customWidth="1"/>
    <col min="3" max="3" width="25.36328125" style="32" customWidth="1"/>
    <col min="4" max="4" width="19.26953125" style="32" customWidth="1"/>
    <col min="5" max="5" width="18.7265625" style="32" customWidth="1"/>
    <col min="6" max="6" width="18.453125" style="32" customWidth="1"/>
    <col min="7" max="7" width="19.08984375" style="32" customWidth="1"/>
    <col min="8" max="8" width="21.81640625" style="32" customWidth="1"/>
    <col min="9" max="9" width="19.90625" style="32" customWidth="1"/>
    <col min="10" max="10" width="18.36328125" style="32" customWidth="1"/>
    <col min="11" max="11" width="21.7265625" style="32" customWidth="1"/>
    <col min="12" max="12" width="21.1796875" style="32" customWidth="1"/>
    <col min="13" max="13" width="18.54296875" style="32" customWidth="1"/>
    <col min="14" max="14" width="20" style="32" customWidth="1"/>
    <col min="15" max="15" width="19.08984375" style="32" customWidth="1"/>
    <col min="16" max="16" width="17.6328125" style="32" customWidth="1"/>
    <col min="17" max="17" width="20.26953125" style="32" customWidth="1"/>
    <col min="18" max="16334" width="8.453125" style="32" customWidth="1"/>
    <col min="16335" max="16335" width="19.81640625" style="32" customWidth="1"/>
    <col min="16336" max="16384" width="17.26953125" style="32"/>
  </cols>
  <sheetData>
    <row r="1" spans="1:17" s="58" customFormat="1" ht="20.25" customHeight="1">
      <c r="B1" s="351"/>
      <c r="C1" s="352"/>
      <c r="E1" s="60"/>
    </row>
    <row r="2" spans="1:17" s="58" customFormat="1" ht="20.25" customHeight="1">
      <c r="B2" s="351"/>
      <c r="C2" s="352"/>
      <c r="E2" s="60"/>
    </row>
    <row r="3" spans="1:17" ht="20.149999999999999" customHeight="1"/>
    <row r="4" spans="1:17" ht="20.149999999999999" customHeight="1">
      <c r="H4" s="354"/>
    </row>
    <row r="5" spans="1:17" s="358" customFormat="1" ht="40">
      <c r="A5" s="355"/>
      <c r="B5" s="356" t="s">
        <v>17</v>
      </c>
      <c r="C5" s="357"/>
    </row>
    <row r="6" spans="1:17" s="358" customFormat="1" ht="20">
      <c r="A6" s="355"/>
      <c r="B6" s="356"/>
      <c r="C6" s="357"/>
    </row>
    <row r="7" spans="1:17" s="360" customFormat="1" ht="15" customHeight="1">
      <c r="A7" s="359"/>
      <c r="B7" s="40"/>
      <c r="C7" s="385" t="s">
        <v>1</v>
      </c>
      <c r="D7" s="386"/>
      <c r="E7" s="386"/>
      <c r="F7" s="386"/>
      <c r="G7" s="386"/>
      <c r="H7" s="386"/>
      <c r="I7" s="386"/>
      <c r="J7" s="386"/>
      <c r="K7" s="386"/>
      <c r="L7" s="386"/>
      <c r="M7" s="386"/>
      <c r="N7" s="386"/>
      <c r="O7" s="386"/>
      <c r="P7" s="386"/>
      <c r="Q7" s="386"/>
    </row>
    <row r="8" spans="1:17" s="360" customFormat="1" ht="32" customHeight="1">
      <c r="A8" s="361">
        <v>1</v>
      </c>
      <c r="B8" s="160" t="s">
        <v>375</v>
      </c>
      <c r="C8" s="242" t="s">
        <v>376</v>
      </c>
      <c r="D8" s="242" t="s">
        <v>376</v>
      </c>
      <c r="E8" s="242" t="s">
        <v>376</v>
      </c>
      <c r="F8" s="242" t="s">
        <v>376</v>
      </c>
      <c r="G8" s="242" t="s">
        <v>376</v>
      </c>
      <c r="H8" s="242" t="s">
        <v>376</v>
      </c>
      <c r="I8" s="242" t="s">
        <v>376</v>
      </c>
      <c r="J8" s="242" t="s">
        <v>376</v>
      </c>
      <c r="K8" s="242" t="s">
        <v>376</v>
      </c>
      <c r="L8" s="242" t="s">
        <v>376</v>
      </c>
      <c r="M8" s="242" t="s">
        <v>376</v>
      </c>
      <c r="N8" s="242" t="s">
        <v>376</v>
      </c>
      <c r="O8" s="242" t="s">
        <v>376</v>
      </c>
      <c r="P8" s="242" t="s">
        <v>376</v>
      </c>
      <c r="Q8" s="242" t="s">
        <v>376</v>
      </c>
    </row>
    <row r="9" spans="1:17" s="360" customFormat="1" ht="15.5">
      <c r="A9" s="361">
        <v>2</v>
      </c>
      <c r="B9" s="160" t="s">
        <v>377</v>
      </c>
      <c r="C9" s="161">
        <v>15353669</v>
      </c>
      <c r="D9" s="161">
        <v>10176024</v>
      </c>
      <c r="E9" s="161" t="s">
        <v>378</v>
      </c>
      <c r="F9" s="161" t="s">
        <v>379</v>
      </c>
      <c r="G9" s="161" t="s">
        <v>380</v>
      </c>
      <c r="H9" s="161" t="s">
        <v>381</v>
      </c>
      <c r="I9" s="161" t="s">
        <v>382</v>
      </c>
      <c r="J9" s="161" t="s">
        <v>383</v>
      </c>
      <c r="K9" s="161" t="s">
        <v>384</v>
      </c>
      <c r="L9" s="161" t="s">
        <v>385</v>
      </c>
      <c r="M9" s="161" t="s">
        <v>386</v>
      </c>
      <c r="N9" s="161" t="s">
        <v>387</v>
      </c>
      <c r="O9" s="161" t="s">
        <v>388</v>
      </c>
      <c r="P9" s="161" t="s">
        <v>389</v>
      </c>
      <c r="Q9" s="161" t="s">
        <v>390</v>
      </c>
    </row>
    <row r="10" spans="1:17" s="360" customFormat="1" ht="30.5" customHeight="1">
      <c r="A10" s="361">
        <v>3</v>
      </c>
      <c r="B10" s="160" t="s">
        <v>391</v>
      </c>
      <c r="C10" s="161" t="s">
        <v>392</v>
      </c>
      <c r="D10" s="161" t="s">
        <v>392</v>
      </c>
      <c r="E10" s="161" t="s">
        <v>392</v>
      </c>
      <c r="F10" s="161" t="s">
        <v>392</v>
      </c>
      <c r="G10" s="161" t="s">
        <v>392</v>
      </c>
      <c r="H10" s="161" t="s">
        <v>392</v>
      </c>
      <c r="I10" s="161" t="s">
        <v>392</v>
      </c>
      <c r="J10" s="161" t="s">
        <v>392</v>
      </c>
      <c r="K10" s="161" t="s">
        <v>392</v>
      </c>
      <c r="L10" s="161" t="s">
        <v>392</v>
      </c>
      <c r="M10" s="161" t="s">
        <v>392</v>
      </c>
      <c r="N10" s="161" t="s">
        <v>392</v>
      </c>
      <c r="O10" s="161" t="s">
        <v>392</v>
      </c>
      <c r="P10" s="161" t="s">
        <v>392</v>
      </c>
      <c r="Q10" s="161" t="s">
        <v>392</v>
      </c>
    </row>
    <row r="11" spans="1:17" s="360" customFormat="1" ht="46.5">
      <c r="A11" s="164" t="s">
        <v>121</v>
      </c>
      <c r="B11" s="237" t="s">
        <v>393</v>
      </c>
      <c r="C11" s="237"/>
      <c r="D11" s="237"/>
      <c r="E11" s="237"/>
      <c r="F11" s="237"/>
      <c r="G11" s="237"/>
      <c r="H11" s="237"/>
      <c r="I11" s="237"/>
      <c r="J11" s="237"/>
      <c r="K11" s="237"/>
      <c r="L11" s="237"/>
      <c r="M11" s="237"/>
      <c r="N11" s="237"/>
      <c r="O11" s="237"/>
      <c r="P11" s="237"/>
      <c r="Q11" s="237"/>
    </row>
    <row r="12" spans="1:17" s="360" customFormat="1" ht="15.5">
      <c r="A12" s="361">
        <v>4</v>
      </c>
      <c r="B12" s="160" t="s">
        <v>394</v>
      </c>
      <c r="C12" s="161" t="s">
        <v>395</v>
      </c>
      <c r="D12" s="161" t="s">
        <v>396</v>
      </c>
      <c r="E12" s="161" t="s">
        <v>396</v>
      </c>
      <c r="F12" s="161" t="s">
        <v>396</v>
      </c>
      <c r="G12" s="161" t="s">
        <v>396</v>
      </c>
      <c r="H12" s="161" t="s">
        <v>396</v>
      </c>
      <c r="I12" s="161" t="s">
        <v>396</v>
      </c>
      <c r="J12" s="161" t="s">
        <v>396</v>
      </c>
      <c r="K12" s="161" t="s">
        <v>396</v>
      </c>
      <c r="L12" s="161" t="s">
        <v>396</v>
      </c>
      <c r="M12" s="161" t="s">
        <v>396</v>
      </c>
      <c r="N12" s="161" t="s">
        <v>396</v>
      </c>
      <c r="O12" s="161" t="s">
        <v>396</v>
      </c>
      <c r="P12" s="161" t="s">
        <v>396</v>
      </c>
      <c r="Q12" s="161" t="s">
        <v>396</v>
      </c>
    </row>
    <row r="13" spans="1:17" s="360" customFormat="1" ht="15.5">
      <c r="A13" s="361">
        <v>5</v>
      </c>
      <c r="B13" s="160" t="s">
        <v>397</v>
      </c>
      <c r="C13" s="161" t="s">
        <v>395</v>
      </c>
      <c r="D13" s="161" t="s">
        <v>396</v>
      </c>
      <c r="E13" s="161" t="s">
        <v>396</v>
      </c>
      <c r="F13" s="161" t="s">
        <v>396</v>
      </c>
      <c r="G13" s="161" t="s">
        <v>396</v>
      </c>
      <c r="H13" s="161" t="s">
        <v>396</v>
      </c>
      <c r="I13" s="161" t="s">
        <v>396</v>
      </c>
      <c r="J13" s="161" t="s">
        <v>396</v>
      </c>
      <c r="K13" s="161" t="s">
        <v>396</v>
      </c>
      <c r="L13" s="161" t="s">
        <v>396</v>
      </c>
      <c r="M13" s="161" t="s">
        <v>396</v>
      </c>
      <c r="N13" s="161" t="s">
        <v>396</v>
      </c>
      <c r="O13" s="161" t="s">
        <v>396</v>
      </c>
      <c r="P13" s="161" t="s">
        <v>396</v>
      </c>
      <c r="Q13" s="161" t="s">
        <v>396</v>
      </c>
    </row>
    <row r="14" spans="1:17" s="360" customFormat="1" ht="31">
      <c r="A14" s="361">
        <v>6</v>
      </c>
      <c r="B14" s="160" t="s">
        <v>398</v>
      </c>
      <c r="C14" s="161" t="s">
        <v>399</v>
      </c>
      <c r="D14" s="161" t="s">
        <v>399</v>
      </c>
      <c r="E14" s="161" t="s">
        <v>399</v>
      </c>
      <c r="F14" s="161" t="s">
        <v>399</v>
      </c>
      <c r="G14" s="161" t="s">
        <v>399</v>
      </c>
      <c r="H14" s="161" t="s">
        <v>399</v>
      </c>
      <c r="I14" s="161" t="s">
        <v>399</v>
      </c>
      <c r="J14" s="161" t="s">
        <v>399</v>
      </c>
      <c r="K14" s="161" t="s">
        <v>399</v>
      </c>
      <c r="L14" s="161" t="s">
        <v>399</v>
      </c>
      <c r="M14" s="161" t="s">
        <v>399</v>
      </c>
      <c r="N14" s="161" t="s">
        <v>399</v>
      </c>
      <c r="O14" s="161" t="s">
        <v>399</v>
      </c>
      <c r="P14" s="161" t="s">
        <v>399</v>
      </c>
      <c r="Q14" s="161" t="s">
        <v>399</v>
      </c>
    </row>
    <row r="15" spans="1:17" s="360" customFormat="1" ht="31">
      <c r="A15" s="361">
        <v>7</v>
      </c>
      <c r="B15" s="160" t="s">
        <v>400</v>
      </c>
      <c r="C15" s="161" t="s">
        <v>401</v>
      </c>
      <c r="D15" s="161" t="s">
        <v>402</v>
      </c>
      <c r="E15" s="161" t="s">
        <v>402</v>
      </c>
      <c r="F15" s="161" t="s">
        <v>402</v>
      </c>
      <c r="G15" s="161" t="s">
        <v>402</v>
      </c>
      <c r="H15" s="161" t="s">
        <v>402</v>
      </c>
      <c r="I15" s="161" t="s">
        <v>402</v>
      </c>
      <c r="J15" s="161" t="s">
        <v>402</v>
      </c>
      <c r="K15" s="161" t="s">
        <v>402</v>
      </c>
      <c r="L15" s="161" t="s">
        <v>402</v>
      </c>
      <c r="M15" s="161" t="s">
        <v>402</v>
      </c>
      <c r="N15" s="161" t="s">
        <v>402</v>
      </c>
      <c r="O15" s="161" t="s">
        <v>402</v>
      </c>
      <c r="P15" s="161" t="s">
        <v>402</v>
      </c>
      <c r="Q15" s="161" t="s">
        <v>402</v>
      </c>
    </row>
    <row r="16" spans="1:17" s="360" customFormat="1" ht="31">
      <c r="A16" s="361">
        <v>8</v>
      </c>
      <c r="B16" s="160" t="s">
        <v>403</v>
      </c>
      <c r="C16" s="362">
        <v>556993.61572200002</v>
      </c>
      <c r="D16" s="362" t="s">
        <v>209</v>
      </c>
      <c r="E16" s="362">
        <v>111430.05409400001</v>
      </c>
      <c r="F16" s="362">
        <v>111430.05409400001</v>
      </c>
      <c r="G16" s="362">
        <v>111430.05409400001</v>
      </c>
      <c r="H16" s="362">
        <v>111430.05409400001</v>
      </c>
      <c r="I16" s="362">
        <v>148573.40545799999</v>
      </c>
      <c r="J16" s="362">
        <v>148573.40545799999</v>
      </c>
      <c r="K16" s="362">
        <v>111430.05409400001</v>
      </c>
      <c r="L16" s="362">
        <v>111430.05409400001</v>
      </c>
      <c r="M16" s="362">
        <v>111491.20306699999</v>
      </c>
      <c r="N16" s="362">
        <v>185716.756823</v>
      </c>
      <c r="O16" s="362">
        <v>122573.059503</v>
      </c>
      <c r="P16" s="362">
        <v>74286.702728999997</v>
      </c>
      <c r="Q16" s="362">
        <v>74286.702728999997</v>
      </c>
    </row>
    <row r="17" spans="1:17 16335:16335" s="360" customFormat="1" ht="15.5">
      <c r="A17" s="361">
        <v>9</v>
      </c>
      <c r="B17" s="160" t="s">
        <v>404</v>
      </c>
      <c r="C17" s="362">
        <v>561876</v>
      </c>
      <c r="D17" s="362">
        <v>160536</v>
      </c>
      <c r="E17" s="362">
        <v>108503.64748820136</v>
      </c>
      <c r="F17" s="362">
        <v>108503.64748820136</v>
      </c>
      <c r="G17" s="362">
        <v>108503.64748820136</v>
      </c>
      <c r="H17" s="362">
        <v>108503.64748820136</v>
      </c>
      <c r="I17" s="362">
        <v>144671.52998426848</v>
      </c>
      <c r="J17" s="362">
        <v>144671.52998426848</v>
      </c>
      <c r="K17" s="362">
        <v>108503.64748820136</v>
      </c>
      <c r="L17" s="362">
        <v>108503.64748820136</v>
      </c>
      <c r="M17" s="362">
        <v>180839.4124803356</v>
      </c>
      <c r="N17" s="362">
        <v>180839.4124803356</v>
      </c>
      <c r="O17" s="362">
        <v>119354.01223702148</v>
      </c>
      <c r="P17" s="362">
        <v>72335.764992134238</v>
      </c>
      <c r="Q17" s="362">
        <v>72335.764992134238</v>
      </c>
    </row>
    <row r="18" spans="1:17 16335:16335" s="360" customFormat="1" ht="46.5">
      <c r="A18" s="361">
        <v>10</v>
      </c>
      <c r="B18" s="160" t="s">
        <v>405</v>
      </c>
      <c r="C18" s="161" t="s">
        <v>406</v>
      </c>
      <c r="D18" s="161" t="s">
        <v>406</v>
      </c>
      <c r="E18" s="161" t="s">
        <v>406</v>
      </c>
      <c r="F18" s="161" t="s">
        <v>406</v>
      </c>
      <c r="G18" s="161" t="s">
        <v>406</v>
      </c>
      <c r="H18" s="161" t="s">
        <v>406</v>
      </c>
      <c r="I18" s="161" t="s">
        <v>406</v>
      </c>
      <c r="J18" s="161" t="s">
        <v>406</v>
      </c>
      <c r="K18" s="161" t="s">
        <v>406</v>
      </c>
      <c r="L18" s="161" t="s">
        <v>406</v>
      </c>
      <c r="M18" s="161" t="s">
        <v>406</v>
      </c>
      <c r="N18" s="161" t="s">
        <v>406</v>
      </c>
      <c r="O18" s="161" t="s">
        <v>406</v>
      </c>
      <c r="P18" s="161" t="s">
        <v>406</v>
      </c>
      <c r="Q18" s="161" t="s">
        <v>406</v>
      </c>
    </row>
    <row r="19" spans="1:17 16335:16335" s="360" customFormat="1" ht="15.5">
      <c r="A19" s="361">
        <v>11</v>
      </c>
      <c r="B19" s="160" t="s">
        <v>407</v>
      </c>
      <c r="C19" s="363">
        <v>44490</v>
      </c>
      <c r="D19" s="363">
        <v>43845</v>
      </c>
      <c r="E19" s="363">
        <v>39570</v>
      </c>
      <c r="F19" s="363">
        <v>39692</v>
      </c>
      <c r="G19" s="363">
        <v>40360</v>
      </c>
      <c r="H19" s="363">
        <v>40360</v>
      </c>
      <c r="I19" s="363">
        <v>40634</v>
      </c>
      <c r="J19" s="363">
        <v>40634</v>
      </c>
      <c r="K19" s="363">
        <v>41883</v>
      </c>
      <c r="L19" s="363">
        <v>41883</v>
      </c>
      <c r="M19" s="363">
        <v>36951</v>
      </c>
      <c r="N19" s="363">
        <v>43891</v>
      </c>
      <c r="O19" s="363">
        <v>44418</v>
      </c>
      <c r="P19" s="363">
        <v>39388</v>
      </c>
      <c r="Q19" s="363">
        <v>39417</v>
      </c>
    </row>
    <row r="20" spans="1:17 16335:16335" s="360" customFormat="1" ht="31">
      <c r="A20" s="361">
        <v>12</v>
      </c>
      <c r="B20" s="160" t="s">
        <v>408</v>
      </c>
      <c r="C20" s="161" t="s">
        <v>409</v>
      </c>
      <c r="D20" s="161" t="s">
        <v>410</v>
      </c>
      <c r="E20" s="161" t="s">
        <v>410</v>
      </c>
      <c r="F20" s="161" t="s">
        <v>410</v>
      </c>
      <c r="G20" s="161" t="s">
        <v>410</v>
      </c>
      <c r="H20" s="161" t="s">
        <v>410</v>
      </c>
      <c r="I20" s="161" t="s">
        <v>410</v>
      </c>
      <c r="J20" s="161" t="s">
        <v>410</v>
      </c>
      <c r="K20" s="161" t="s">
        <v>410</v>
      </c>
      <c r="L20" s="161" t="s">
        <v>410</v>
      </c>
      <c r="M20" s="161" t="s">
        <v>410</v>
      </c>
      <c r="N20" s="161" t="s">
        <v>410</v>
      </c>
      <c r="O20" s="161" t="s">
        <v>410</v>
      </c>
      <c r="P20" s="161" t="s">
        <v>410</v>
      </c>
      <c r="Q20" s="161" t="s">
        <v>410</v>
      </c>
    </row>
    <row r="21" spans="1:17 16335:16335" s="360" customFormat="1" ht="15.5">
      <c r="A21" s="361">
        <v>13</v>
      </c>
      <c r="B21" s="160" t="s">
        <v>411</v>
      </c>
      <c r="C21" s="161" t="s">
        <v>409</v>
      </c>
      <c r="D21" s="363">
        <v>47504</v>
      </c>
      <c r="E21" s="363">
        <v>48701</v>
      </c>
      <c r="F21" s="363">
        <v>50465</v>
      </c>
      <c r="G21" s="363">
        <v>49491</v>
      </c>
      <c r="H21" s="363">
        <v>51318</v>
      </c>
      <c r="I21" s="363">
        <v>47939</v>
      </c>
      <c r="J21" s="363">
        <v>51592</v>
      </c>
      <c r="K21" s="363">
        <v>49188</v>
      </c>
      <c r="L21" s="363">
        <v>51014</v>
      </c>
      <c r="M21" s="363">
        <v>46266</v>
      </c>
      <c r="N21" s="363">
        <v>49553</v>
      </c>
      <c r="O21" s="363">
        <v>46997</v>
      </c>
      <c r="P21" s="363">
        <v>48520</v>
      </c>
      <c r="Q21" s="363">
        <v>48549</v>
      </c>
    </row>
    <row r="22" spans="1:17 16335:16335" s="360" customFormat="1" ht="15.5">
      <c r="A22" s="361">
        <v>14</v>
      </c>
      <c r="B22" s="160" t="s">
        <v>412</v>
      </c>
      <c r="C22" s="161" t="s">
        <v>413</v>
      </c>
      <c r="D22" s="161" t="s">
        <v>414</v>
      </c>
      <c r="E22" s="161" t="s">
        <v>414</v>
      </c>
      <c r="F22" s="161" t="s">
        <v>414</v>
      </c>
      <c r="G22" s="161" t="s">
        <v>414</v>
      </c>
      <c r="H22" s="161" t="s">
        <v>414</v>
      </c>
      <c r="I22" s="161" t="s">
        <v>414</v>
      </c>
      <c r="J22" s="161" t="s">
        <v>414</v>
      </c>
      <c r="K22" s="161" t="s">
        <v>414</v>
      </c>
      <c r="L22" s="161" t="s">
        <v>414</v>
      </c>
      <c r="M22" s="161" t="s">
        <v>414</v>
      </c>
      <c r="N22" s="161" t="s">
        <v>414</v>
      </c>
      <c r="O22" s="161" t="s">
        <v>414</v>
      </c>
      <c r="P22" s="161" t="s">
        <v>414</v>
      </c>
      <c r="Q22" s="161" t="s">
        <v>414</v>
      </c>
    </row>
    <row r="23" spans="1:17 16335:16335" s="360" customFormat="1" ht="31">
      <c r="A23" s="361">
        <v>15</v>
      </c>
      <c r="B23" s="160" t="s">
        <v>415</v>
      </c>
      <c r="C23" s="161" t="s">
        <v>416</v>
      </c>
      <c r="D23" s="161" t="s">
        <v>417</v>
      </c>
      <c r="E23" s="161" t="s">
        <v>417</v>
      </c>
      <c r="F23" s="161" t="s">
        <v>417</v>
      </c>
      <c r="G23" s="161" t="s">
        <v>417</v>
      </c>
      <c r="H23" s="161" t="s">
        <v>417</v>
      </c>
      <c r="I23" s="161" t="s">
        <v>417</v>
      </c>
      <c r="J23" s="161" t="s">
        <v>417</v>
      </c>
      <c r="K23" s="161" t="s">
        <v>417</v>
      </c>
      <c r="L23" s="161" t="s">
        <v>417</v>
      </c>
      <c r="M23" s="161" t="s">
        <v>417</v>
      </c>
      <c r="N23" s="161" t="s">
        <v>417</v>
      </c>
      <c r="O23" s="161" t="s">
        <v>417</v>
      </c>
      <c r="P23" s="161" t="s">
        <v>417</v>
      </c>
      <c r="Q23" s="161" t="s">
        <v>417</v>
      </c>
    </row>
    <row r="24" spans="1:17 16335:16335" s="360" customFormat="1" ht="46.5">
      <c r="A24" s="361">
        <v>16</v>
      </c>
      <c r="B24" s="160" t="s">
        <v>418</v>
      </c>
      <c r="C24" s="161" t="s">
        <v>419</v>
      </c>
      <c r="D24" s="161" t="s">
        <v>417</v>
      </c>
      <c r="E24" s="161" t="s">
        <v>417</v>
      </c>
      <c r="F24" s="161" t="s">
        <v>417</v>
      </c>
      <c r="G24" s="161" t="s">
        <v>417</v>
      </c>
      <c r="H24" s="161" t="s">
        <v>417</v>
      </c>
      <c r="I24" s="161" t="s">
        <v>417</v>
      </c>
      <c r="J24" s="161" t="s">
        <v>417</v>
      </c>
      <c r="K24" s="161" t="s">
        <v>417</v>
      </c>
      <c r="L24" s="161" t="s">
        <v>417</v>
      </c>
      <c r="M24" s="161" t="s">
        <v>417</v>
      </c>
      <c r="N24" s="161" t="s">
        <v>417</v>
      </c>
      <c r="O24" s="161" t="s">
        <v>417</v>
      </c>
      <c r="P24" s="161" t="s">
        <v>417</v>
      </c>
      <c r="Q24" s="161" t="s">
        <v>417</v>
      </c>
    </row>
    <row r="25" spans="1:17 16335:16335" s="360" customFormat="1" ht="15.5">
      <c r="A25" s="164"/>
      <c r="B25" s="241" t="s">
        <v>420</v>
      </c>
      <c r="C25" s="134"/>
      <c r="D25" s="134"/>
      <c r="E25" s="134"/>
      <c r="F25" s="134"/>
      <c r="G25" s="134"/>
      <c r="H25" s="134"/>
      <c r="I25" s="134"/>
      <c r="J25" s="134"/>
      <c r="K25" s="134"/>
      <c r="L25" s="134"/>
      <c r="M25" s="134"/>
      <c r="N25" s="134"/>
      <c r="O25" s="134"/>
      <c r="P25" s="134"/>
      <c r="Q25" s="134"/>
    </row>
    <row r="26" spans="1:17 16335:16335" s="360" customFormat="1" ht="15.5">
      <c r="A26" s="361">
        <v>17</v>
      </c>
      <c r="B26" s="160" t="s">
        <v>421</v>
      </c>
      <c r="C26" s="161" t="s">
        <v>422</v>
      </c>
      <c r="D26" s="161" t="s">
        <v>422</v>
      </c>
      <c r="E26" s="161" t="s">
        <v>422</v>
      </c>
      <c r="F26" s="161" t="s">
        <v>422</v>
      </c>
      <c r="G26" s="161" t="s">
        <v>422</v>
      </c>
      <c r="H26" s="161" t="s">
        <v>422</v>
      </c>
      <c r="I26" s="161" t="s">
        <v>422</v>
      </c>
      <c r="J26" s="161" t="s">
        <v>422</v>
      </c>
      <c r="K26" s="161" t="s">
        <v>422</v>
      </c>
      <c r="L26" s="161" t="s">
        <v>422</v>
      </c>
      <c r="M26" s="161" t="s">
        <v>422</v>
      </c>
      <c r="N26" s="161" t="s">
        <v>422</v>
      </c>
      <c r="O26" s="161" t="s">
        <v>422</v>
      </c>
      <c r="P26" s="161" t="s">
        <v>422</v>
      </c>
      <c r="Q26" s="161" t="s">
        <v>422</v>
      </c>
    </row>
    <row r="27" spans="1:17 16335:16335" s="360" customFormat="1" ht="15.5">
      <c r="A27" s="361">
        <v>18</v>
      </c>
      <c r="B27" s="160" t="s">
        <v>423</v>
      </c>
      <c r="C27" s="364">
        <v>4.6249999999999999E-2</v>
      </c>
      <c r="D27" s="364">
        <v>3.7919999999999995E-2</v>
      </c>
      <c r="E27" s="364">
        <v>4.6581999999999998E-2</v>
      </c>
      <c r="F27" s="364">
        <v>4.1713699999999999E-2</v>
      </c>
      <c r="G27" s="364">
        <v>3.925766666666667E-2</v>
      </c>
      <c r="H27" s="364">
        <v>3.7766333333333332E-2</v>
      </c>
      <c r="I27" s="364">
        <v>3.7740000000000003E-2</v>
      </c>
      <c r="J27" s="364">
        <v>3.85E-2</v>
      </c>
      <c r="K27" s="364">
        <v>0.03</v>
      </c>
      <c r="L27" s="364">
        <v>3.1E-2</v>
      </c>
      <c r="M27" s="364">
        <v>4.4109992000000001E-2</v>
      </c>
      <c r="N27" s="364">
        <v>9.4999999999999998E-3</v>
      </c>
      <c r="O27" s="364">
        <v>3.5152121212121211E-2</v>
      </c>
      <c r="P27" s="364">
        <v>4.0156999999999991E-2</v>
      </c>
      <c r="Q27" s="364">
        <v>4.0999999999999995E-2</v>
      </c>
    </row>
    <row r="28" spans="1:17 16335:16335" s="360" customFormat="1" ht="15.5">
      <c r="A28" s="361">
        <v>19</v>
      </c>
      <c r="B28" s="160" t="s">
        <v>424</v>
      </c>
      <c r="C28" s="161" t="s">
        <v>413</v>
      </c>
      <c r="D28" s="161" t="s">
        <v>414</v>
      </c>
      <c r="E28" s="161" t="s">
        <v>414</v>
      </c>
      <c r="F28" s="161" t="s">
        <v>414</v>
      </c>
      <c r="G28" s="161" t="s">
        <v>414</v>
      </c>
      <c r="H28" s="161" t="s">
        <v>414</v>
      </c>
      <c r="I28" s="161" t="s">
        <v>414</v>
      </c>
      <c r="J28" s="161" t="s">
        <v>414</v>
      </c>
      <c r="K28" s="161" t="s">
        <v>414</v>
      </c>
      <c r="L28" s="161" t="s">
        <v>414</v>
      </c>
      <c r="M28" s="161" t="s">
        <v>414</v>
      </c>
      <c r="N28" s="161" t="s">
        <v>414</v>
      </c>
      <c r="O28" s="161" t="s">
        <v>414</v>
      </c>
      <c r="P28" s="161" t="s">
        <v>414</v>
      </c>
      <c r="Q28" s="161" t="s">
        <v>414</v>
      </c>
    </row>
    <row r="29" spans="1:17 16335:16335" s="360" customFormat="1" ht="31">
      <c r="A29" s="361">
        <v>20</v>
      </c>
      <c r="B29" s="160" t="s">
        <v>425</v>
      </c>
      <c r="C29" s="161" t="s">
        <v>426</v>
      </c>
      <c r="D29" s="161" t="s">
        <v>427</v>
      </c>
      <c r="E29" s="161" t="s">
        <v>427</v>
      </c>
      <c r="F29" s="161" t="s">
        <v>427</v>
      </c>
      <c r="G29" s="161" t="s">
        <v>427</v>
      </c>
      <c r="H29" s="161" t="s">
        <v>427</v>
      </c>
      <c r="I29" s="161" t="s">
        <v>427</v>
      </c>
      <c r="J29" s="161" t="s">
        <v>427</v>
      </c>
      <c r="K29" s="161" t="s">
        <v>427</v>
      </c>
      <c r="L29" s="161" t="s">
        <v>427</v>
      </c>
      <c r="M29" s="161" t="s">
        <v>427</v>
      </c>
      <c r="N29" s="161" t="s">
        <v>427</v>
      </c>
      <c r="O29" s="161" t="s">
        <v>427</v>
      </c>
      <c r="P29" s="161" t="s">
        <v>427</v>
      </c>
      <c r="Q29" s="161" t="s">
        <v>427</v>
      </c>
    </row>
    <row r="30" spans="1:17 16335:16335" s="360" customFormat="1" ht="15.5">
      <c r="A30" s="164">
        <v>21</v>
      </c>
      <c r="B30" s="237" t="s">
        <v>428</v>
      </c>
      <c r="C30" s="237"/>
      <c r="D30" s="237"/>
      <c r="E30" s="237"/>
      <c r="F30" s="237"/>
      <c r="G30" s="237"/>
      <c r="H30" s="237"/>
      <c r="I30" s="237"/>
      <c r="J30" s="237"/>
      <c r="K30" s="237"/>
      <c r="L30" s="237"/>
      <c r="M30" s="237"/>
      <c r="N30" s="237"/>
      <c r="O30" s="237"/>
      <c r="P30" s="237"/>
      <c r="Q30" s="237"/>
    </row>
    <row r="31" spans="1:17 16335:16335" s="360" customFormat="1" ht="15.5">
      <c r="A31" s="361">
        <v>22</v>
      </c>
      <c r="B31" s="160" t="s">
        <v>429</v>
      </c>
      <c r="C31" s="161" t="s">
        <v>430</v>
      </c>
      <c r="D31" s="161" t="s">
        <v>430</v>
      </c>
      <c r="E31" s="161" t="s">
        <v>430</v>
      </c>
      <c r="F31" s="161" t="s">
        <v>430</v>
      </c>
      <c r="G31" s="161" t="s">
        <v>430</v>
      </c>
      <c r="H31" s="161" t="s">
        <v>430</v>
      </c>
      <c r="I31" s="161" t="s">
        <v>430</v>
      </c>
      <c r="J31" s="161" t="s">
        <v>430</v>
      </c>
      <c r="K31" s="161" t="s">
        <v>430</v>
      </c>
      <c r="L31" s="161" t="s">
        <v>430</v>
      </c>
      <c r="M31" s="161" t="s">
        <v>430</v>
      </c>
      <c r="N31" s="161" t="s">
        <v>430</v>
      </c>
      <c r="O31" s="161" t="s">
        <v>430</v>
      </c>
      <c r="P31" s="161" t="s">
        <v>430</v>
      </c>
      <c r="Q31" s="161" t="s">
        <v>430</v>
      </c>
      <c r="XDG31" s="365"/>
    </row>
    <row r="32" spans="1:17 16335:16335" s="360" customFormat="1" ht="15.5">
      <c r="A32" s="361">
        <v>23</v>
      </c>
      <c r="B32" s="160" t="s">
        <v>431</v>
      </c>
      <c r="C32" s="161" t="s">
        <v>432</v>
      </c>
      <c r="D32" s="161" t="s">
        <v>432</v>
      </c>
      <c r="E32" s="161" t="s">
        <v>432</v>
      </c>
      <c r="F32" s="161" t="s">
        <v>432</v>
      </c>
      <c r="G32" s="161" t="s">
        <v>432</v>
      </c>
      <c r="H32" s="161" t="s">
        <v>432</v>
      </c>
      <c r="I32" s="161" t="s">
        <v>432</v>
      </c>
      <c r="J32" s="161" t="s">
        <v>432</v>
      </c>
      <c r="K32" s="161" t="s">
        <v>432</v>
      </c>
      <c r="L32" s="161" t="s">
        <v>432</v>
      </c>
      <c r="M32" s="161" t="s">
        <v>432</v>
      </c>
      <c r="N32" s="161" t="s">
        <v>432</v>
      </c>
      <c r="O32" s="161" t="s">
        <v>432</v>
      </c>
      <c r="P32" s="161" t="s">
        <v>432</v>
      </c>
      <c r="Q32" s="161" t="s">
        <v>432</v>
      </c>
      <c r="XDG32" s="365"/>
    </row>
    <row r="33" spans="1:17 16335:16335" s="360" customFormat="1" ht="15.5">
      <c r="A33" s="361">
        <v>24</v>
      </c>
      <c r="B33" s="180" t="s">
        <v>433</v>
      </c>
      <c r="C33" s="161" t="s">
        <v>209</v>
      </c>
      <c r="D33" s="161" t="s">
        <v>209</v>
      </c>
      <c r="E33" s="161" t="s">
        <v>209</v>
      </c>
      <c r="F33" s="161" t="s">
        <v>209</v>
      </c>
      <c r="G33" s="161" t="s">
        <v>209</v>
      </c>
      <c r="H33" s="161" t="s">
        <v>209</v>
      </c>
      <c r="I33" s="161" t="s">
        <v>209</v>
      </c>
      <c r="J33" s="161" t="s">
        <v>209</v>
      </c>
      <c r="K33" s="161" t="s">
        <v>209</v>
      </c>
      <c r="L33" s="161" t="s">
        <v>209</v>
      </c>
      <c r="M33" s="161" t="s">
        <v>209</v>
      </c>
      <c r="N33" s="161" t="s">
        <v>209</v>
      </c>
      <c r="O33" s="161" t="s">
        <v>209</v>
      </c>
      <c r="P33" s="161" t="s">
        <v>209</v>
      </c>
      <c r="Q33" s="161" t="s">
        <v>209</v>
      </c>
      <c r="XDG33" s="365"/>
    </row>
    <row r="34" spans="1:17 16335:16335" s="360" customFormat="1" ht="15.5">
      <c r="A34" s="361">
        <v>25</v>
      </c>
      <c r="B34" s="180" t="s">
        <v>434</v>
      </c>
      <c r="C34" s="161" t="s">
        <v>209</v>
      </c>
      <c r="D34" s="161" t="s">
        <v>209</v>
      </c>
      <c r="E34" s="161" t="s">
        <v>209</v>
      </c>
      <c r="F34" s="161" t="s">
        <v>209</v>
      </c>
      <c r="G34" s="161" t="s">
        <v>209</v>
      </c>
      <c r="H34" s="161" t="s">
        <v>209</v>
      </c>
      <c r="I34" s="161" t="s">
        <v>209</v>
      </c>
      <c r="J34" s="161" t="s">
        <v>209</v>
      </c>
      <c r="K34" s="161" t="s">
        <v>209</v>
      </c>
      <c r="L34" s="161" t="s">
        <v>209</v>
      </c>
      <c r="M34" s="161" t="s">
        <v>209</v>
      </c>
      <c r="N34" s="161" t="s">
        <v>209</v>
      </c>
      <c r="O34" s="161" t="s">
        <v>209</v>
      </c>
      <c r="P34" s="161" t="s">
        <v>209</v>
      </c>
      <c r="Q34" s="161" t="s">
        <v>209</v>
      </c>
      <c r="XDG34" s="365"/>
    </row>
    <row r="35" spans="1:17 16335:16335" s="360" customFormat="1" ht="15.5">
      <c r="A35" s="361">
        <v>26</v>
      </c>
      <c r="B35" s="180" t="s">
        <v>435</v>
      </c>
      <c r="C35" s="161" t="s">
        <v>209</v>
      </c>
      <c r="D35" s="161" t="s">
        <v>209</v>
      </c>
      <c r="E35" s="161" t="s">
        <v>209</v>
      </c>
      <c r="F35" s="161" t="s">
        <v>209</v>
      </c>
      <c r="G35" s="161" t="s">
        <v>209</v>
      </c>
      <c r="H35" s="161" t="s">
        <v>209</v>
      </c>
      <c r="I35" s="161" t="s">
        <v>209</v>
      </c>
      <c r="J35" s="161" t="s">
        <v>209</v>
      </c>
      <c r="K35" s="161" t="s">
        <v>209</v>
      </c>
      <c r="L35" s="161" t="s">
        <v>209</v>
      </c>
      <c r="M35" s="161" t="s">
        <v>209</v>
      </c>
      <c r="N35" s="161" t="s">
        <v>209</v>
      </c>
      <c r="O35" s="161" t="s">
        <v>209</v>
      </c>
      <c r="P35" s="161" t="s">
        <v>209</v>
      </c>
      <c r="Q35" s="161" t="s">
        <v>209</v>
      </c>
      <c r="XDG35" s="365"/>
    </row>
    <row r="36" spans="1:17 16335:16335" s="360" customFormat="1" ht="15.5">
      <c r="A36" s="164">
        <v>27</v>
      </c>
      <c r="B36" s="237" t="s">
        <v>436</v>
      </c>
      <c r="C36" s="237"/>
      <c r="D36" s="237"/>
      <c r="E36" s="237"/>
      <c r="F36" s="237"/>
      <c r="G36" s="237"/>
      <c r="H36" s="237"/>
      <c r="I36" s="237"/>
      <c r="J36" s="237"/>
      <c r="K36" s="237"/>
      <c r="L36" s="237"/>
      <c r="M36" s="237"/>
      <c r="N36" s="237"/>
      <c r="O36" s="237"/>
      <c r="P36" s="237"/>
      <c r="Q36" s="237"/>
    </row>
    <row r="37" spans="1:17 16335:16335" s="360" customFormat="1" ht="15.5">
      <c r="A37" s="361">
        <v>28</v>
      </c>
      <c r="B37" s="180" t="s">
        <v>437</v>
      </c>
      <c r="C37" s="161" t="s">
        <v>209</v>
      </c>
      <c r="D37" s="161" t="s">
        <v>209</v>
      </c>
      <c r="E37" s="161" t="s">
        <v>209</v>
      </c>
      <c r="F37" s="161" t="s">
        <v>209</v>
      </c>
      <c r="G37" s="161" t="s">
        <v>209</v>
      </c>
      <c r="H37" s="161" t="s">
        <v>209</v>
      </c>
      <c r="I37" s="161" t="s">
        <v>209</v>
      </c>
      <c r="J37" s="161" t="s">
        <v>209</v>
      </c>
      <c r="K37" s="161" t="s">
        <v>209</v>
      </c>
      <c r="L37" s="161" t="s">
        <v>209</v>
      </c>
      <c r="M37" s="161" t="s">
        <v>209</v>
      </c>
      <c r="N37" s="161" t="s">
        <v>209</v>
      </c>
      <c r="O37" s="161" t="s">
        <v>209</v>
      </c>
      <c r="P37" s="161" t="s">
        <v>209</v>
      </c>
      <c r="Q37" s="161" t="s">
        <v>209</v>
      </c>
      <c r="XDG37" s="365"/>
    </row>
    <row r="38" spans="1:17 16335:16335" s="360" customFormat="1" ht="15.5">
      <c r="A38" s="361">
        <v>29</v>
      </c>
      <c r="B38" s="180" t="s">
        <v>438</v>
      </c>
      <c r="C38" s="161" t="s">
        <v>209</v>
      </c>
      <c r="D38" s="161" t="s">
        <v>209</v>
      </c>
      <c r="E38" s="161" t="s">
        <v>209</v>
      </c>
      <c r="F38" s="161" t="s">
        <v>209</v>
      </c>
      <c r="G38" s="161" t="s">
        <v>209</v>
      </c>
      <c r="H38" s="161" t="s">
        <v>209</v>
      </c>
      <c r="I38" s="161" t="s">
        <v>209</v>
      </c>
      <c r="J38" s="161" t="s">
        <v>209</v>
      </c>
      <c r="K38" s="161" t="s">
        <v>209</v>
      </c>
      <c r="L38" s="161" t="s">
        <v>209</v>
      </c>
      <c r="M38" s="161" t="s">
        <v>209</v>
      </c>
      <c r="N38" s="161" t="s">
        <v>209</v>
      </c>
      <c r="O38" s="161" t="s">
        <v>209</v>
      </c>
      <c r="P38" s="161" t="s">
        <v>209</v>
      </c>
      <c r="Q38" s="161" t="s">
        <v>209</v>
      </c>
      <c r="XDG38" s="365"/>
    </row>
    <row r="39" spans="1:17 16335:16335" s="360" customFormat="1" ht="15.5">
      <c r="A39" s="361">
        <v>30</v>
      </c>
      <c r="B39" s="160" t="s">
        <v>439</v>
      </c>
      <c r="C39" s="161" t="s">
        <v>413</v>
      </c>
      <c r="D39" s="161"/>
      <c r="E39" s="161"/>
      <c r="F39" s="161"/>
      <c r="G39" s="161"/>
      <c r="H39" s="161"/>
      <c r="I39" s="161"/>
      <c r="J39" s="161"/>
      <c r="K39" s="161"/>
      <c r="L39" s="161"/>
      <c r="M39" s="161"/>
      <c r="N39" s="161"/>
      <c r="O39" s="161"/>
      <c r="P39" s="161"/>
      <c r="Q39" s="161"/>
      <c r="XDG39" s="365"/>
    </row>
    <row r="40" spans="1:17 16335:16335" s="360" customFormat="1" ht="46.5">
      <c r="A40" s="361">
        <v>31</v>
      </c>
      <c r="B40" s="180" t="s">
        <v>440</v>
      </c>
      <c r="C40" s="161" t="s">
        <v>441</v>
      </c>
      <c r="D40" s="161"/>
      <c r="E40" s="161"/>
      <c r="F40" s="161"/>
      <c r="G40" s="161"/>
      <c r="H40" s="161"/>
      <c r="I40" s="161"/>
      <c r="J40" s="161"/>
      <c r="K40" s="161"/>
      <c r="L40" s="161"/>
      <c r="M40" s="161"/>
      <c r="N40" s="161"/>
      <c r="O40" s="161"/>
      <c r="P40" s="161"/>
      <c r="Q40" s="161"/>
      <c r="XDG40" s="365"/>
    </row>
    <row r="41" spans="1:17 16335:16335" s="360" customFormat="1" ht="31">
      <c r="A41" s="164">
        <v>32</v>
      </c>
      <c r="B41" s="237" t="s">
        <v>442</v>
      </c>
      <c r="C41" s="237"/>
      <c r="D41" s="237"/>
      <c r="E41" s="237"/>
      <c r="F41" s="237"/>
      <c r="G41" s="237"/>
      <c r="H41" s="237"/>
      <c r="I41" s="237"/>
      <c r="J41" s="237"/>
      <c r="K41" s="237"/>
      <c r="L41" s="237"/>
      <c r="M41" s="237"/>
      <c r="N41" s="237"/>
      <c r="O41" s="237"/>
      <c r="P41" s="237"/>
      <c r="Q41" s="237"/>
    </row>
    <row r="42" spans="1:17 16335:16335" s="360" customFormat="1" ht="33.75" customHeight="1">
      <c r="A42" s="361">
        <v>33</v>
      </c>
      <c r="B42" s="180" t="s">
        <v>443</v>
      </c>
      <c r="C42" s="161" t="s">
        <v>444</v>
      </c>
      <c r="D42" s="161"/>
      <c r="E42" s="161"/>
      <c r="F42" s="161"/>
      <c r="G42" s="161"/>
      <c r="H42" s="161"/>
      <c r="I42" s="161"/>
      <c r="J42" s="161"/>
      <c r="K42" s="161"/>
      <c r="L42" s="161"/>
      <c r="M42" s="161"/>
      <c r="N42" s="161"/>
      <c r="O42" s="161"/>
      <c r="P42" s="161"/>
      <c r="Q42" s="161"/>
      <c r="XDG42" s="365"/>
    </row>
    <row r="43" spans="1:17 16335:16335" s="360" customFormat="1" ht="27.75" customHeight="1">
      <c r="A43" s="361">
        <v>34</v>
      </c>
      <c r="B43" s="180" t="s">
        <v>445</v>
      </c>
      <c r="C43" s="161" t="s">
        <v>209</v>
      </c>
      <c r="D43" s="161"/>
      <c r="E43" s="161"/>
      <c r="F43" s="161"/>
      <c r="G43" s="161"/>
      <c r="H43" s="161"/>
      <c r="I43" s="161"/>
      <c r="J43" s="161"/>
      <c r="K43" s="161"/>
      <c r="L43" s="161"/>
      <c r="M43" s="161"/>
      <c r="N43" s="161"/>
      <c r="O43" s="161"/>
      <c r="P43" s="161"/>
      <c r="Q43" s="161"/>
      <c r="XDG43" s="365"/>
    </row>
    <row r="44" spans="1:17 16335:16335" s="360" customFormat="1" ht="15.5">
      <c r="A44" s="164" t="s">
        <v>446</v>
      </c>
      <c r="B44" s="237" t="s">
        <v>447</v>
      </c>
      <c r="C44" s="237"/>
      <c r="D44" s="237"/>
      <c r="E44" s="237"/>
      <c r="F44" s="237"/>
      <c r="G44" s="237"/>
      <c r="H44" s="237"/>
      <c r="I44" s="237"/>
      <c r="J44" s="237"/>
      <c r="K44" s="237"/>
      <c r="L44" s="237"/>
      <c r="M44" s="237"/>
      <c r="N44" s="237"/>
      <c r="O44" s="237"/>
      <c r="P44" s="237"/>
      <c r="Q44" s="237"/>
    </row>
    <row r="45" spans="1:17 16335:16335" s="360" customFormat="1" ht="46.5">
      <c r="A45" s="164">
        <v>35</v>
      </c>
      <c r="B45" s="237" t="s">
        <v>448</v>
      </c>
      <c r="C45" s="237"/>
      <c r="D45" s="237"/>
      <c r="E45" s="237"/>
      <c r="F45" s="237"/>
      <c r="G45" s="237"/>
      <c r="H45" s="237"/>
      <c r="I45" s="237"/>
      <c r="J45" s="237"/>
      <c r="K45" s="237"/>
      <c r="L45" s="237"/>
      <c r="M45" s="237"/>
      <c r="N45" s="237"/>
      <c r="O45" s="237"/>
      <c r="P45" s="237"/>
      <c r="Q45" s="237"/>
    </row>
    <row r="46" spans="1:17 16335:16335" s="360" customFormat="1" ht="15.5">
      <c r="A46" s="361">
        <v>36</v>
      </c>
      <c r="B46" s="160" t="s">
        <v>449</v>
      </c>
      <c r="C46" s="161" t="s">
        <v>414</v>
      </c>
      <c r="D46" s="161" t="s">
        <v>414</v>
      </c>
      <c r="E46" s="161" t="s">
        <v>414</v>
      </c>
      <c r="F46" s="161" t="s">
        <v>414</v>
      </c>
      <c r="G46" s="161" t="s">
        <v>414</v>
      </c>
      <c r="H46" s="161" t="s">
        <v>414</v>
      </c>
      <c r="I46" s="161" t="s">
        <v>414</v>
      </c>
      <c r="J46" s="161" t="s">
        <v>414</v>
      </c>
      <c r="K46" s="161" t="s">
        <v>414</v>
      </c>
      <c r="L46" s="161" t="s">
        <v>414</v>
      </c>
      <c r="M46" s="161" t="s">
        <v>414</v>
      </c>
      <c r="N46" s="161" t="s">
        <v>414</v>
      </c>
      <c r="O46" s="161" t="s">
        <v>414</v>
      </c>
      <c r="P46" s="161" t="s">
        <v>414</v>
      </c>
      <c r="Q46" s="161" t="s">
        <v>414</v>
      </c>
      <c r="XDG46" s="365"/>
    </row>
    <row r="47" spans="1:17 16335:16335" s="360" customFormat="1" ht="15.5">
      <c r="A47" s="361">
        <v>37</v>
      </c>
      <c r="B47" s="180" t="s">
        <v>450</v>
      </c>
      <c r="C47" s="161" t="s">
        <v>209</v>
      </c>
      <c r="D47" s="161" t="s">
        <v>209</v>
      </c>
      <c r="E47" s="161" t="s">
        <v>209</v>
      </c>
      <c r="F47" s="161" t="s">
        <v>209</v>
      </c>
      <c r="G47" s="161" t="s">
        <v>209</v>
      </c>
      <c r="H47" s="161" t="s">
        <v>209</v>
      </c>
      <c r="I47" s="161" t="s">
        <v>209</v>
      </c>
      <c r="J47" s="161" t="s">
        <v>209</v>
      </c>
      <c r="K47" s="161" t="s">
        <v>209</v>
      </c>
      <c r="L47" s="161" t="s">
        <v>209</v>
      </c>
      <c r="M47" s="161" t="s">
        <v>209</v>
      </c>
      <c r="N47" s="161" t="s">
        <v>209</v>
      </c>
      <c r="O47" s="161" t="s">
        <v>209</v>
      </c>
      <c r="P47" s="161" t="s">
        <v>209</v>
      </c>
      <c r="Q47" s="161" t="s">
        <v>209</v>
      </c>
      <c r="XDG47" s="365"/>
    </row>
    <row r="48" spans="1:17 16335:16335" s="360" customFormat="1" ht="16.399999999999999" customHeight="1">
      <c r="A48" s="348"/>
      <c r="D48" s="56"/>
      <c r="E48" s="366"/>
      <c r="XDG48" s="365"/>
    </row>
    <row r="49" spans="1:17 16335:16335" s="360" customFormat="1" ht="59.5" customHeight="1">
      <c r="A49" s="348"/>
      <c r="B49" s="367" t="s">
        <v>451</v>
      </c>
      <c r="D49" s="346"/>
      <c r="E49" s="366"/>
      <c r="XDG49" s="365"/>
    </row>
    <row r="50" spans="1:17 16335:16335" s="360" customFormat="1" ht="16.399999999999999" customHeight="1">
      <c r="A50" s="348"/>
      <c r="B50" s="58"/>
    </row>
    <row r="51" spans="1:17 16335:16335" s="360" customFormat="1" ht="15.5">
      <c r="A51" s="348"/>
      <c r="B51" s="160" t="s">
        <v>377</v>
      </c>
      <c r="C51" s="161">
        <v>15353669</v>
      </c>
      <c r="D51" s="161">
        <v>10176024</v>
      </c>
      <c r="E51" s="161" t="s">
        <v>378</v>
      </c>
      <c r="F51" s="161" t="s">
        <v>379</v>
      </c>
      <c r="G51" s="161" t="s">
        <v>380</v>
      </c>
      <c r="H51" s="161" t="s">
        <v>381</v>
      </c>
      <c r="I51" s="161" t="s">
        <v>382</v>
      </c>
      <c r="J51" s="161" t="s">
        <v>383</v>
      </c>
      <c r="K51" s="161" t="s">
        <v>384</v>
      </c>
      <c r="L51" s="161" t="s">
        <v>385</v>
      </c>
      <c r="M51" s="161" t="s">
        <v>386</v>
      </c>
      <c r="N51" s="161" t="s">
        <v>387</v>
      </c>
      <c r="O51" s="161" t="s">
        <v>388</v>
      </c>
      <c r="P51" s="161" t="s">
        <v>389</v>
      </c>
      <c r="Q51" s="161" t="s">
        <v>390</v>
      </c>
    </row>
    <row r="52" spans="1:17 16335:16335" s="360" customFormat="1" ht="15" customHeight="1">
      <c r="A52" s="348"/>
      <c r="B52" s="160" t="s">
        <v>452</v>
      </c>
      <c r="C52" s="368">
        <v>700000000</v>
      </c>
      <c r="D52" s="368">
        <v>200000000</v>
      </c>
      <c r="E52" s="368">
        <v>135176717.3571054</v>
      </c>
      <c r="F52" s="368">
        <v>135176717.3571054</v>
      </c>
      <c r="G52" s="368">
        <v>135176717.3571054</v>
      </c>
      <c r="H52" s="368">
        <v>135176717.3571054</v>
      </c>
      <c r="I52" s="368">
        <v>180235623.14280719</v>
      </c>
      <c r="J52" s="368">
        <v>180235623.14280719</v>
      </c>
      <c r="K52" s="368">
        <v>135176717.3571054</v>
      </c>
      <c r="L52" s="368">
        <v>135176717.3571054</v>
      </c>
      <c r="M52" s="368">
        <v>225294528.92850903</v>
      </c>
      <c r="N52" s="368">
        <v>225294528.92850903</v>
      </c>
      <c r="O52" s="368">
        <v>148694389.09281594</v>
      </c>
      <c r="P52" s="368">
        <v>90117811.571403593</v>
      </c>
      <c r="Q52" s="368">
        <v>90117811.571403593</v>
      </c>
    </row>
    <row r="53" spans="1:17 16335:16335" ht="16.5" hidden="1" customHeight="1"/>
    <row r="54" spans="1:17 16335:16335" ht="12.75" hidden="1" customHeight="1"/>
    <row r="55" spans="1:17 16335:16335" ht="12.75" hidden="1" customHeight="1"/>
    <row r="56" spans="1:17 16335:16335" ht="12.75" hidden="1" customHeight="1"/>
    <row r="57" spans="1:17 16335:16335" ht="12.75" hidden="1" customHeight="1"/>
    <row r="58" spans="1:17 16335:16335" ht="12.75" hidden="1" customHeight="1"/>
    <row r="59" spans="1:17 16335:16335" ht="12.75" hidden="1" customHeight="1"/>
    <row r="60" spans="1:17 16335:16335" ht="12.75" hidden="1" customHeight="1"/>
    <row r="61" spans="1:17 16335:16335" ht="12.75" hidden="1" customHeight="1"/>
    <row r="62" spans="1:17 16335:16335" ht="12.75" hidden="1" customHeight="1"/>
    <row r="63" spans="1:17 16335:16335" ht="12.75" hidden="1" customHeight="1"/>
    <row r="64" spans="1:17 16335:16335"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6.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sheetData>
  <mergeCells count="1">
    <mergeCell ref="C7:Q7"/>
  </mergeCells>
  <pageMargins left="0.7" right="0.7" top="0.75" bottom="0.75" header="0.3" footer="0.3"/>
  <pageSetup orientation="portrait" r:id="rId1"/>
  <headerFooter>
    <oddHeader>&amp;L&amp;"Calibri"&amp;10&amp;K000000Confidential&amp;1#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zoomScale="60" zoomScaleNormal="60" workbookViewId="0">
      <selection activeCell="H14" sqref="H14"/>
    </sheetView>
  </sheetViews>
  <sheetFormatPr baseColWidth="10" defaultColWidth="9.26953125" defaultRowHeight="10"/>
  <cols>
    <col min="1" max="1" width="7.7265625" style="83" customWidth="1"/>
    <col min="2" max="2" width="67.26953125" style="83" customWidth="1"/>
    <col min="3" max="4" width="20.26953125" style="83" customWidth="1"/>
    <col min="5" max="5" width="20.54296875" style="83" customWidth="1"/>
    <col min="6" max="6" width="21.453125" style="83" customWidth="1"/>
    <col min="7" max="16384" width="9.26953125" style="83"/>
  </cols>
  <sheetData>
    <row r="1" spans="1:6" s="58" customFormat="1" ht="20.25" customHeight="1">
      <c r="B1" s="24"/>
      <c r="C1" s="25"/>
      <c r="D1"/>
      <c r="F1" s="60"/>
    </row>
    <row r="2" spans="1:6" s="58" customFormat="1" ht="20.25" customHeight="1">
      <c r="B2" s="24"/>
      <c r="C2" s="25"/>
      <c r="D2"/>
      <c r="F2" s="60"/>
    </row>
    <row r="5" spans="1:6" ht="20">
      <c r="B5" s="34" t="s">
        <v>20</v>
      </c>
    </row>
    <row r="6" spans="1:6" ht="15.5">
      <c r="B6" s="84"/>
      <c r="C6" s="85"/>
      <c r="D6" s="85"/>
    </row>
    <row r="7" spans="1:6" ht="15.5">
      <c r="A7" s="85"/>
      <c r="B7" s="84"/>
      <c r="C7" s="243" t="s">
        <v>109</v>
      </c>
      <c r="D7"/>
      <c r="E7"/>
    </row>
    <row r="8" spans="1:6" ht="15.5">
      <c r="A8" s="64"/>
      <c r="B8" s="59" t="s">
        <v>453</v>
      </c>
      <c r="C8" s="244" t="s">
        <v>112</v>
      </c>
      <c r="D8"/>
      <c r="E8"/>
    </row>
    <row r="9" spans="1:6" ht="31">
      <c r="A9" s="86">
        <v>1</v>
      </c>
      <c r="B9" s="44" t="s">
        <v>454</v>
      </c>
      <c r="C9" s="245">
        <v>69037054</v>
      </c>
      <c r="D9"/>
      <c r="E9"/>
    </row>
    <row r="10" spans="1:6" ht="26.5" customHeight="1">
      <c r="A10" s="86">
        <v>2</v>
      </c>
      <c r="B10" s="44" t="s">
        <v>455</v>
      </c>
      <c r="C10" s="246">
        <v>-109943.75813066667</v>
      </c>
      <c r="D10"/>
      <c r="E10"/>
    </row>
    <row r="11" spans="1:6" ht="60" customHeight="1">
      <c r="A11" s="87">
        <v>3</v>
      </c>
      <c r="B11" s="237" t="s">
        <v>456</v>
      </c>
      <c r="C11" s="267"/>
      <c r="D11"/>
      <c r="E11"/>
    </row>
    <row r="12" spans="1:6" ht="31">
      <c r="A12" s="86">
        <v>4</v>
      </c>
      <c r="B12" s="44" t="s">
        <v>457</v>
      </c>
      <c r="C12" s="247">
        <v>-7856706.5700547695</v>
      </c>
      <c r="D12"/>
      <c r="E12"/>
    </row>
    <row r="13" spans="1:6" ht="31">
      <c r="A13" s="86">
        <v>5</v>
      </c>
      <c r="B13" s="237" t="s">
        <v>458</v>
      </c>
      <c r="C13" s="267" t="s">
        <v>116</v>
      </c>
      <c r="D13"/>
      <c r="E13"/>
    </row>
    <row r="14" spans="1:6" ht="28" customHeight="1">
      <c r="A14" s="86">
        <v>6</v>
      </c>
      <c r="B14" s="44" t="s">
        <v>459</v>
      </c>
      <c r="C14" s="245">
        <v>2374642.50844055</v>
      </c>
      <c r="D14"/>
      <c r="E14"/>
      <c r="F14" s="88"/>
    </row>
    <row r="15" spans="1:6" ht="46.5">
      <c r="A15" s="87">
        <v>7</v>
      </c>
      <c r="B15" s="44" t="s">
        <v>460</v>
      </c>
      <c r="C15" s="248">
        <v>-65619.150116000004</v>
      </c>
      <c r="D15"/>
      <c r="E15"/>
      <c r="F15" s="36"/>
    </row>
    <row r="16" spans="1:6" ht="31">
      <c r="A16" s="86">
        <v>8</v>
      </c>
      <c r="B16" s="89" t="s">
        <v>461</v>
      </c>
      <c r="C16" s="249">
        <v>63379427.030139111</v>
      </c>
      <c r="D16"/>
      <c r="E16"/>
      <c r="F16" s="36"/>
    </row>
    <row r="17" spans="1:4" ht="15.5">
      <c r="A17" s="85"/>
      <c r="B17" s="85"/>
    </row>
    <row r="18" spans="1:4" ht="15.5">
      <c r="A18" s="85"/>
      <c r="B18" s="85" t="s">
        <v>462</v>
      </c>
    </row>
    <row r="19" spans="1:4" ht="15.5">
      <c r="A19" s="85"/>
      <c r="B19" s="85"/>
    </row>
    <row r="20" spans="1:4" ht="15.5">
      <c r="A20" s="85"/>
      <c r="B20" s="85"/>
      <c r="C20" s="85"/>
      <c r="D20" s="85"/>
    </row>
  </sheetData>
  <pageMargins left="0.7" right="0.7" top="0.75" bottom="0.75" header="0.3" footer="0.3"/>
  <pageSetup orientation="portrait" r:id="rId1"/>
  <headerFooter>
    <oddHeader>&amp;L&amp;"Calibri"&amp;10&amp;K000000Confidential&amp;1#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J38"/>
  <sheetViews>
    <sheetView showGridLines="0" zoomScale="80" zoomScaleNormal="80" workbookViewId="0">
      <selection activeCell="D2" sqref="D2"/>
    </sheetView>
  </sheetViews>
  <sheetFormatPr baseColWidth="10" defaultColWidth="11.54296875" defaultRowHeight="14"/>
  <cols>
    <col min="1" max="1" width="7.7265625" style="90" customWidth="1"/>
    <col min="2" max="2" width="94" style="90" customWidth="1"/>
    <col min="3" max="4" width="25" style="90" customWidth="1"/>
    <col min="5" max="16384" width="11.54296875" style="90"/>
  </cols>
  <sheetData>
    <row r="1" spans="1:6" s="58" customFormat="1" ht="20.25" customHeight="1">
      <c r="B1" s="24"/>
      <c r="C1" s="25"/>
      <c r="D1" s="25"/>
      <c r="F1" s="60"/>
    </row>
    <row r="2" spans="1:6" s="58" customFormat="1" ht="20.25" customHeight="1">
      <c r="B2" s="24"/>
      <c r="C2" s="25"/>
      <c r="D2" s="25"/>
      <c r="F2" s="60"/>
    </row>
    <row r="5" spans="1:6" s="23" customFormat="1" ht="20">
      <c r="A5" s="34"/>
      <c r="B5" s="34" t="s">
        <v>23</v>
      </c>
      <c r="C5" s="34"/>
      <c r="D5" s="34"/>
    </row>
    <row r="6" spans="1:6" ht="20">
      <c r="A6" s="34"/>
      <c r="B6" s="34"/>
      <c r="C6" s="34"/>
      <c r="D6" s="34"/>
    </row>
    <row r="7" spans="1:6" ht="15.5">
      <c r="A7" s="84"/>
      <c r="B7" s="59" t="s">
        <v>463</v>
      </c>
      <c r="C7" s="250" t="s">
        <v>109</v>
      </c>
      <c r="D7" s="250" t="s">
        <v>110</v>
      </c>
      <c r="E7"/>
    </row>
    <row r="8" spans="1:6" ht="15.5">
      <c r="A8" s="91"/>
      <c r="B8" s="70" t="s">
        <v>464</v>
      </c>
      <c r="C8" s="251" t="s">
        <v>112</v>
      </c>
      <c r="D8" s="251" t="s">
        <v>112</v>
      </c>
      <c r="E8"/>
    </row>
    <row r="9" spans="1:6" ht="15.5">
      <c r="A9" s="91">
        <v>1</v>
      </c>
      <c r="B9" s="44" t="s">
        <v>465</v>
      </c>
      <c r="C9" s="252">
        <v>57807721.879021339</v>
      </c>
      <c r="D9" s="245">
        <v>57036066</v>
      </c>
      <c r="E9"/>
    </row>
    <row r="10" spans="1:6" ht="15.5">
      <c r="A10" s="91">
        <v>2</v>
      </c>
      <c r="B10" s="44" t="s">
        <v>689</v>
      </c>
      <c r="C10" s="253">
        <v>-109943.758130667</v>
      </c>
      <c r="D10" s="369">
        <v>-119300</v>
      </c>
      <c r="E10" s="166"/>
    </row>
    <row r="11" spans="1:6" ht="15.5">
      <c r="A11" s="91">
        <v>3</v>
      </c>
      <c r="B11" s="44" t="s">
        <v>466</v>
      </c>
      <c r="C11" s="245">
        <f>+C9+C10</f>
        <v>57697778.12089067</v>
      </c>
      <c r="D11" s="245">
        <v>56916766</v>
      </c>
      <c r="E11"/>
    </row>
    <row r="12" spans="1:6" ht="15.5">
      <c r="A12" s="91"/>
      <c r="B12" s="70" t="s">
        <v>467</v>
      </c>
      <c r="C12" s="254"/>
      <c r="D12" s="255" t="s">
        <v>116</v>
      </c>
      <c r="E12"/>
    </row>
    <row r="13" spans="1:6" ht="31">
      <c r="A13" s="260">
        <v>4</v>
      </c>
      <c r="B13" s="44" t="s">
        <v>468</v>
      </c>
      <c r="C13" s="252">
        <v>3307006.8733442305</v>
      </c>
      <c r="D13" s="245">
        <v>3024595</v>
      </c>
      <c r="E13"/>
    </row>
    <row r="14" spans="1:6" ht="31">
      <c r="A14" s="91">
        <v>5</v>
      </c>
      <c r="B14" s="237" t="s">
        <v>469</v>
      </c>
      <c r="C14" s="261"/>
      <c r="D14" s="262" t="s">
        <v>116</v>
      </c>
      <c r="E14"/>
    </row>
    <row r="15" spans="1:6" ht="31">
      <c r="A15" s="91">
        <v>6</v>
      </c>
      <c r="B15" s="237" t="s">
        <v>470</v>
      </c>
      <c r="C15" s="261"/>
      <c r="D15" s="262" t="s">
        <v>116</v>
      </c>
      <c r="E15"/>
    </row>
    <row r="16" spans="1:6" ht="31">
      <c r="A16" s="91">
        <v>7</v>
      </c>
      <c r="B16" s="237" t="s">
        <v>471</v>
      </c>
      <c r="C16" s="261"/>
      <c r="D16" s="262" t="s">
        <v>116</v>
      </c>
      <c r="E16"/>
    </row>
    <row r="17" spans="1:16338" ht="15.5">
      <c r="A17" s="91">
        <v>8</v>
      </c>
      <c r="B17" s="237" t="s">
        <v>472</v>
      </c>
      <c r="C17" s="261"/>
      <c r="D17" s="262" t="s">
        <v>116</v>
      </c>
      <c r="E17"/>
    </row>
    <row r="18" spans="1:16338" ht="15.5">
      <c r="A18" s="91">
        <v>9</v>
      </c>
      <c r="B18" s="237" t="s">
        <v>473</v>
      </c>
      <c r="C18" s="261"/>
      <c r="D18" s="262" t="s">
        <v>116</v>
      </c>
      <c r="E18"/>
    </row>
    <row r="19" spans="1:16338" ht="31">
      <c r="A19" s="91">
        <v>10</v>
      </c>
      <c r="B19" s="237" t="s">
        <v>474</v>
      </c>
      <c r="C19" s="261"/>
      <c r="D19" s="262" t="s">
        <v>116</v>
      </c>
      <c r="E19"/>
    </row>
    <row r="20" spans="1:16338" ht="15.5">
      <c r="A20" s="91">
        <v>11</v>
      </c>
      <c r="B20" s="44" t="s">
        <v>475</v>
      </c>
      <c r="C20" s="252">
        <f>+C13</f>
        <v>3307006.8733442305</v>
      </c>
      <c r="D20" s="245">
        <v>3024595</v>
      </c>
      <c r="E20"/>
    </row>
    <row r="21" spans="1:16338" ht="15.5">
      <c r="A21" s="91"/>
      <c r="B21" s="70" t="s">
        <v>476</v>
      </c>
      <c r="C21" s="254"/>
      <c r="D21" s="255" t="s">
        <v>116</v>
      </c>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row>
    <row r="22" spans="1:16338" ht="31">
      <c r="A22" s="91">
        <v>12</v>
      </c>
      <c r="B22" s="237" t="s">
        <v>477</v>
      </c>
      <c r="C22" s="261"/>
      <c r="D22" s="262" t="s">
        <v>116</v>
      </c>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row>
    <row r="23" spans="1:16338" ht="31">
      <c r="A23" s="91">
        <v>13</v>
      </c>
      <c r="B23" s="237" t="s">
        <v>478</v>
      </c>
      <c r="C23" s="261"/>
      <c r="D23" s="262" t="s">
        <v>116</v>
      </c>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row>
    <row r="24" spans="1:16338" ht="15.5">
      <c r="A24" s="91">
        <v>14</v>
      </c>
      <c r="B24" s="237" t="s">
        <v>479</v>
      </c>
      <c r="C24" s="261"/>
      <c r="D24" s="262" t="s">
        <v>116</v>
      </c>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row>
    <row r="25" spans="1:16338" ht="15.5">
      <c r="A25" s="91">
        <v>15</v>
      </c>
      <c r="B25" s="237" t="s">
        <v>480</v>
      </c>
      <c r="C25" s="261"/>
      <c r="D25" s="262" t="s">
        <v>116</v>
      </c>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row>
    <row r="26" spans="1:16338" ht="15.5">
      <c r="A26" s="91">
        <v>16</v>
      </c>
      <c r="B26" s="237" t="s">
        <v>481</v>
      </c>
      <c r="C26" s="261"/>
      <c r="D26" s="262" t="s">
        <v>116</v>
      </c>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row>
    <row r="27" spans="1:16338" ht="15.5">
      <c r="A27" s="91"/>
      <c r="B27" s="70" t="s">
        <v>482</v>
      </c>
      <c r="C27" s="254"/>
      <c r="D27" s="255" t="s">
        <v>116</v>
      </c>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row>
    <row r="28" spans="1:16338" ht="15.5">
      <c r="A28" s="91">
        <v>17</v>
      </c>
      <c r="B28" s="44" t="s">
        <v>483</v>
      </c>
      <c r="C28" s="252">
        <v>11554401.105934666</v>
      </c>
      <c r="D28" s="245">
        <v>11455715</v>
      </c>
      <c r="E28"/>
      <c r="F28"/>
      <c r="G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row>
    <row r="29" spans="1:16338" ht="15.5">
      <c r="A29" s="91">
        <v>18</v>
      </c>
      <c r="B29" s="44" t="s">
        <v>484</v>
      </c>
      <c r="C29" s="256">
        <v>-9179759.4392680004</v>
      </c>
      <c r="D29" s="253">
        <v>-9013929</v>
      </c>
      <c r="E29"/>
      <c r="F29"/>
      <c r="G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row>
    <row r="30" spans="1:16338" ht="15.5">
      <c r="A30" s="91">
        <v>19</v>
      </c>
      <c r="B30" s="44" t="s">
        <v>485</v>
      </c>
      <c r="C30" s="252">
        <v>2374641.666666666</v>
      </c>
      <c r="D30" s="252">
        <v>2441786</v>
      </c>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row>
    <row r="31" spans="1:16338" ht="15.5">
      <c r="A31" s="91"/>
      <c r="B31" s="70" t="s">
        <v>486</v>
      </c>
      <c r="C31" s="254" t="s">
        <v>116</v>
      </c>
      <c r="D31" s="255" t="s">
        <v>116</v>
      </c>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row>
    <row r="32" spans="1:16338" ht="15.5">
      <c r="A32" s="91">
        <v>20</v>
      </c>
      <c r="B32" s="44" t="s">
        <v>487</v>
      </c>
      <c r="C32" s="245">
        <v>4179036.7668923335</v>
      </c>
      <c r="D32" s="245">
        <v>4148758</v>
      </c>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row>
    <row r="33" spans="1:16338" ht="15.5">
      <c r="A33" s="91">
        <v>21</v>
      </c>
      <c r="B33" s="44" t="s">
        <v>488</v>
      </c>
      <c r="C33" s="245">
        <v>63379426.660901561</v>
      </c>
      <c r="D33" s="245">
        <v>62383147</v>
      </c>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c r="BOL33"/>
      <c r="BOM33"/>
      <c r="BON33"/>
      <c r="BOO33"/>
      <c r="BOP33"/>
      <c r="BOQ33"/>
      <c r="BOR33"/>
      <c r="BOS33"/>
      <c r="BOT33"/>
      <c r="BOU33"/>
      <c r="BOV33"/>
      <c r="BOW33"/>
      <c r="BOX33"/>
      <c r="BOY33"/>
      <c r="BOZ33"/>
      <c r="BPA33"/>
      <c r="BPB33"/>
      <c r="BPC33"/>
      <c r="BPD33"/>
      <c r="BPE33"/>
      <c r="BPF33"/>
      <c r="BPG33"/>
      <c r="BPH33"/>
      <c r="BPI33"/>
      <c r="BPJ33"/>
      <c r="BPK33"/>
      <c r="BPL33"/>
      <c r="BPM33"/>
      <c r="BPN33"/>
      <c r="BPO33"/>
      <c r="BPP33"/>
      <c r="BPQ33"/>
      <c r="BPR33"/>
      <c r="BPS33"/>
      <c r="BPT33"/>
      <c r="BPU33"/>
      <c r="BPV33"/>
      <c r="BPW33"/>
      <c r="BPX33"/>
      <c r="BPY33"/>
      <c r="BPZ33"/>
      <c r="BQA33"/>
      <c r="BQB33"/>
      <c r="BQC33"/>
      <c r="BQD33"/>
      <c r="BQE33"/>
      <c r="BQF33"/>
      <c r="BQG33"/>
      <c r="BQH33"/>
      <c r="BQI33"/>
      <c r="BQJ33"/>
      <c r="BQK33"/>
      <c r="BQL33"/>
      <c r="BQM33"/>
      <c r="BQN33"/>
      <c r="BQO33"/>
      <c r="BQP33"/>
      <c r="BQQ33"/>
      <c r="BQR33"/>
      <c r="BQS33"/>
      <c r="BQT33"/>
      <c r="BQU33"/>
      <c r="BQV33"/>
      <c r="BQW33"/>
      <c r="BQX33"/>
      <c r="BQY33"/>
      <c r="BQZ33"/>
      <c r="BRA33"/>
      <c r="BRB33"/>
      <c r="BRC33"/>
      <c r="BRD33"/>
      <c r="BRE33"/>
      <c r="BRF33"/>
      <c r="BRG33"/>
      <c r="BRH33"/>
      <c r="BRI33"/>
      <c r="BRJ33"/>
      <c r="BRK33"/>
      <c r="BRL33"/>
      <c r="BRM33"/>
      <c r="BRN33"/>
      <c r="BRO33"/>
      <c r="BRP33"/>
      <c r="BRQ33"/>
      <c r="BRR33"/>
      <c r="BRS33"/>
      <c r="BRT33"/>
      <c r="BRU33"/>
      <c r="BRV33"/>
      <c r="BRW33"/>
      <c r="BRX33"/>
      <c r="BRY33"/>
      <c r="BRZ33"/>
      <c r="BSA33"/>
      <c r="BSB33"/>
      <c r="BSC33"/>
      <c r="BSD33"/>
      <c r="BSE33"/>
      <c r="BSF33"/>
      <c r="BSG33"/>
      <c r="BSH33"/>
      <c r="BSI33"/>
      <c r="BSJ33"/>
      <c r="BSK33"/>
      <c r="BSL33"/>
      <c r="BSM33"/>
      <c r="BSN33"/>
      <c r="BSO33"/>
      <c r="BSP33"/>
      <c r="BSQ33"/>
      <c r="BSR33"/>
      <c r="BSS33"/>
      <c r="BST33"/>
      <c r="BSU33"/>
      <c r="BSV33"/>
      <c r="BSW33"/>
      <c r="BSX33"/>
      <c r="BSY33"/>
      <c r="BSZ33"/>
      <c r="BTA33"/>
      <c r="BTB33"/>
      <c r="BTC33"/>
      <c r="BTD33"/>
      <c r="BTE33"/>
      <c r="BTF33"/>
      <c r="BTG33"/>
      <c r="BTH33"/>
      <c r="BTI33"/>
      <c r="BTJ33"/>
      <c r="BTK33"/>
      <c r="BTL33"/>
      <c r="BTM33"/>
      <c r="BTN33"/>
      <c r="BTO33"/>
      <c r="BTP33"/>
      <c r="BTQ33"/>
      <c r="BTR33"/>
      <c r="BTS33"/>
      <c r="BTT33"/>
      <c r="BTU33"/>
      <c r="BTV33"/>
      <c r="BTW33"/>
      <c r="BTX33"/>
      <c r="BTY33"/>
      <c r="BTZ33"/>
      <c r="BUA33"/>
      <c r="BUB33"/>
      <c r="BUC33"/>
      <c r="BUD33"/>
      <c r="BUE33"/>
      <c r="BUF33"/>
      <c r="BUG33"/>
      <c r="BUH33"/>
      <c r="BUI33"/>
      <c r="BUJ33"/>
      <c r="BUK33"/>
      <c r="BUL33"/>
      <c r="BUM33"/>
      <c r="BUN33"/>
      <c r="BUO33"/>
      <c r="BUP33"/>
      <c r="BUQ33"/>
      <c r="BUR33"/>
      <c r="BUS33"/>
      <c r="BUT33"/>
      <c r="BUU33"/>
      <c r="BUV33"/>
      <c r="BUW33"/>
      <c r="BUX33"/>
      <c r="BUY33"/>
      <c r="BUZ33"/>
      <c r="BVA33"/>
      <c r="BVB33"/>
      <c r="BVC33"/>
      <c r="BVD33"/>
      <c r="BVE33"/>
      <c r="BVF33"/>
      <c r="BVG33"/>
      <c r="BVH33"/>
      <c r="BVI33"/>
      <c r="BVJ33"/>
      <c r="BVK33"/>
      <c r="BVL33"/>
      <c r="BVM33"/>
      <c r="BVN33"/>
      <c r="BVO33"/>
      <c r="BVP33"/>
      <c r="BVQ33"/>
      <c r="BVR33"/>
      <c r="BVS33"/>
      <c r="BVT33"/>
      <c r="BVU33"/>
      <c r="BVV33"/>
      <c r="BVW33"/>
      <c r="BVX33"/>
      <c r="BVY33"/>
      <c r="BVZ33"/>
      <c r="BWA33"/>
      <c r="BWB33"/>
      <c r="BWC33"/>
      <c r="BWD33"/>
      <c r="BWE33"/>
      <c r="BWF33"/>
      <c r="BWG33"/>
      <c r="BWH33"/>
      <c r="BWI33"/>
      <c r="BWJ33"/>
      <c r="BWK33"/>
      <c r="BWL33"/>
      <c r="BWM33"/>
      <c r="BWN33"/>
      <c r="BWO33"/>
      <c r="BWP33"/>
      <c r="BWQ33"/>
      <c r="BWR33"/>
      <c r="BWS33"/>
      <c r="BWT33"/>
      <c r="BWU33"/>
      <c r="BWV33"/>
      <c r="BWW33"/>
      <c r="BWX33"/>
      <c r="BWY33"/>
      <c r="BWZ33"/>
      <c r="BXA33"/>
      <c r="BXB33"/>
      <c r="BXC33"/>
      <c r="BXD33"/>
      <c r="BXE33"/>
      <c r="BXF33"/>
      <c r="BXG33"/>
      <c r="BXH33"/>
      <c r="BXI33"/>
      <c r="BXJ33"/>
      <c r="BXK33"/>
      <c r="BXL33"/>
      <c r="BXM33"/>
      <c r="BXN33"/>
      <c r="BXO33"/>
      <c r="BXP33"/>
      <c r="BXQ33"/>
      <c r="BXR33"/>
      <c r="BXS33"/>
      <c r="BXT33"/>
      <c r="BXU33"/>
      <c r="BXV33"/>
      <c r="BXW33"/>
      <c r="BXX33"/>
      <c r="BXY33"/>
      <c r="BXZ33"/>
      <c r="BYA33"/>
      <c r="BYB33"/>
      <c r="BYC33"/>
      <c r="BYD33"/>
      <c r="BYE33"/>
      <c r="BYF33"/>
      <c r="BYG33"/>
      <c r="BYH33"/>
      <c r="BYI33"/>
      <c r="BYJ33"/>
      <c r="BYK33"/>
      <c r="BYL33"/>
      <c r="BYM33"/>
      <c r="BYN33"/>
      <c r="BYO33"/>
      <c r="BYP33"/>
      <c r="BYQ33"/>
      <c r="BYR33"/>
      <c r="BYS33"/>
      <c r="BYT33"/>
      <c r="BYU33"/>
      <c r="BYV33"/>
      <c r="BYW33"/>
      <c r="BYX33"/>
      <c r="BYY33"/>
      <c r="BYZ33"/>
      <c r="BZA33"/>
      <c r="BZB33"/>
      <c r="BZC33"/>
      <c r="BZD33"/>
      <c r="BZE33"/>
      <c r="BZF33"/>
      <c r="BZG33"/>
      <c r="BZH33"/>
      <c r="BZI33"/>
      <c r="BZJ33"/>
      <c r="BZK33"/>
      <c r="BZL33"/>
      <c r="BZM33"/>
      <c r="BZN33"/>
      <c r="BZO33"/>
      <c r="BZP33"/>
      <c r="BZQ33"/>
      <c r="BZR33"/>
      <c r="BZS33"/>
      <c r="BZT33"/>
      <c r="BZU33"/>
      <c r="BZV33"/>
      <c r="BZW33"/>
      <c r="BZX33"/>
      <c r="BZY33"/>
      <c r="BZZ33"/>
      <c r="CAA33"/>
      <c r="CAB33"/>
      <c r="CAC33"/>
      <c r="CAD33"/>
      <c r="CAE33"/>
      <c r="CAF33"/>
      <c r="CAG33"/>
      <c r="CAH33"/>
      <c r="CAI33"/>
      <c r="CAJ33"/>
      <c r="CAK33"/>
      <c r="CAL33"/>
      <c r="CAM33"/>
      <c r="CAN33"/>
      <c r="CAO33"/>
      <c r="CAP33"/>
      <c r="CAQ33"/>
      <c r="CAR33"/>
      <c r="CAS33"/>
      <c r="CAT33"/>
      <c r="CAU33"/>
      <c r="CAV33"/>
      <c r="CAW33"/>
      <c r="CAX33"/>
      <c r="CAY33"/>
      <c r="CAZ33"/>
      <c r="CBA33"/>
      <c r="CBB33"/>
      <c r="CBC33"/>
      <c r="CBD33"/>
      <c r="CBE33"/>
      <c r="CBF33"/>
      <c r="CBG33"/>
      <c r="CBH33"/>
      <c r="CBI33"/>
      <c r="CBJ33"/>
      <c r="CBK33"/>
      <c r="CBL33"/>
      <c r="CBM33"/>
      <c r="CBN33"/>
      <c r="CBO33"/>
      <c r="CBP33"/>
      <c r="CBQ33"/>
      <c r="CBR33"/>
      <c r="CBS33"/>
      <c r="CBT33"/>
      <c r="CBU33"/>
      <c r="CBV33"/>
      <c r="CBW33"/>
      <c r="CBX33"/>
      <c r="CBY33"/>
      <c r="CBZ33"/>
      <c r="CCA33"/>
      <c r="CCB33"/>
      <c r="CCC33"/>
      <c r="CCD33"/>
      <c r="CCE33"/>
      <c r="CCF33"/>
      <c r="CCG33"/>
      <c r="CCH33"/>
      <c r="CCI33"/>
      <c r="CCJ33"/>
      <c r="CCK33"/>
      <c r="CCL33"/>
      <c r="CCM33"/>
      <c r="CCN33"/>
      <c r="CCO33"/>
      <c r="CCP33"/>
      <c r="CCQ33"/>
      <c r="CCR33"/>
      <c r="CCS33"/>
      <c r="CCT33"/>
      <c r="CCU33"/>
      <c r="CCV33"/>
      <c r="CCW33"/>
      <c r="CCX33"/>
      <c r="CCY33"/>
      <c r="CCZ33"/>
      <c r="CDA33"/>
      <c r="CDB33"/>
      <c r="CDC33"/>
      <c r="CDD33"/>
      <c r="CDE33"/>
      <c r="CDF33"/>
      <c r="CDG33"/>
      <c r="CDH33"/>
      <c r="CDI33"/>
      <c r="CDJ33"/>
      <c r="CDK33"/>
      <c r="CDL33"/>
      <c r="CDM33"/>
      <c r="CDN33"/>
      <c r="CDO33"/>
      <c r="CDP33"/>
      <c r="CDQ33"/>
      <c r="CDR33"/>
      <c r="CDS33"/>
      <c r="CDT33"/>
      <c r="CDU33"/>
      <c r="CDV33"/>
      <c r="CDW33"/>
      <c r="CDX33"/>
      <c r="CDY33"/>
      <c r="CDZ33"/>
      <c r="CEA33"/>
      <c r="CEB33"/>
      <c r="CEC33"/>
      <c r="CED33"/>
      <c r="CEE33"/>
      <c r="CEF33"/>
      <c r="CEG33"/>
      <c r="CEH33"/>
      <c r="CEI33"/>
      <c r="CEJ33"/>
      <c r="CEK33"/>
      <c r="CEL33"/>
      <c r="CEM33"/>
      <c r="CEN33"/>
      <c r="CEO33"/>
      <c r="CEP33"/>
      <c r="CEQ33"/>
      <c r="CER33"/>
      <c r="CES33"/>
      <c r="CET33"/>
      <c r="CEU33"/>
      <c r="CEV33"/>
      <c r="CEW33"/>
      <c r="CEX33"/>
      <c r="CEY33"/>
      <c r="CEZ33"/>
      <c r="CFA33"/>
      <c r="CFB33"/>
      <c r="CFC33"/>
      <c r="CFD33"/>
      <c r="CFE33"/>
      <c r="CFF33"/>
      <c r="CFG33"/>
      <c r="CFH33"/>
      <c r="CFI33"/>
      <c r="CFJ33"/>
      <c r="CFK33"/>
      <c r="CFL33"/>
      <c r="CFM33"/>
      <c r="CFN33"/>
      <c r="CFO33"/>
      <c r="CFP33"/>
      <c r="CFQ33"/>
      <c r="CFR33"/>
      <c r="CFS33"/>
      <c r="CFT33"/>
      <c r="CFU33"/>
      <c r="CFV33"/>
      <c r="CFW33"/>
      <c r="CFX33"/>
      <c r="CFY33"/>
      <c r="CFZ33"/>
      <c r="CGA33"/>
      <c r="CGB33"/>
      <c r="CGC33"/>
      <c r="CGD33"/>
      <c r="CGE33"/>
      <c r="CGF33"/>
      <c r="CGG33"/>
      <c r="CGH33"/>
      <c r="CGI33"/>
      <c r="CGJ33"/>
      <c r="CGK33"/>
      <c r="CGL33"/>
      <c r="CGM33"/>
      <c r="CGN33"/>
      <c r="CGO33"/>
      <c r="CGP33"/>
      <c r="CGQ33"/>
      <c r="CGR33"/>
      <c r="CGS33"/>
      <c r="CGT33"/>
      <c r="CGU33"/>
      <c r="CGV33"/>
      <c r="CGW33"/>
      <c r="CGX33"/>
      <c r="CGY33"/>
      <c r="CGZ33"/>
      <c r="CHA33"/>
      <c r="CHB33"/>
      <c r="CHC33"/>
      <c r="CHD33"/>
      <c r="CHE33"/>
      <c r="CHF33"/>
      <c r="CHG33"/>
      <c r="CHH33"/>
      <c r="CHI33"/>
      <c r="CHJ33"/>
      <c r="CHK33"/>
      <c r="CHL33"/>
      <c r="CHM33"/>
      <c r="CHN33"/>
      <c r="CHO33"/>
      <c r="CHP33"/>
      <c r="CHQ33"/>
      <c r="CHR33"/>
      <c r="CHS33"/>
      <c r="CHT33"/>
      <c r="CHU33"/>
      <c r="CHV33"/>
      <c r="CHW33"/>
      <c r="CHX33"/>
      <c r="CHY33"/>
      <c r="CHZ33"/>
      <c r="CIA33"/>
      <c r="CIB33"/>
      <c r="CIC33"/>
      <c r="CID33"/>
      <c r="CIE33"/>
      <c r="CIF33"/>
      <c r="CIG33"/>
      <c r="CIH33"/>
      <c r="CII33"/>
      <c r="CIJ33"/>
      <c r="CIK33"/>
      <c r="CIL33"/>
      <c r="CIM33"/>
      <c r="CIN33"/>
      <c r="CIO33"/>
      <c r="CIP33"/>
      <c r="CIQ33"/>
      <c r="CIR33"/>
      <c r="CIS33"/>
      <c r="CIT33"/>
      <c r="CIU33"/>
      <c r="CIV33"/>
      <c r="CIW33"/>
      <c r="CIX33"/>
      <c r="CIY33"/>
      <c r="CIZ33"/>
      <c r="CJA33"/>
      <c r="CJB33"/>
      <c r="CJC33"/>
      <c r="CJD33"/>
      <c r="CJE33"/>
      <c r="CJF33"/>
      <c r="CJG33"/>
      <c r="CJH33"/>
      <c r="CJI33"/>
      <c r="CJJ33"/>
      <c r="CJK33"/>
      <c r="CJL33"/>
      <c r="CJM33"/>
      <c r="CJN33"/>
      <c r="CJO33"/>
      <c r="CJP33"/>
      <c r="CJQ33"/>
      <c r="CJR33"/>
      <c r="CJS33"/>
      <c r="CJT33"/>
      <c r="CJU33"/>
      <c r="CJV33"/>
      <c r="CJW33"/>
      <c r="CJX33"/>
      <c r="CJY33"/>
      <c r="CJZ33"/>
      <c r="CKA33"/>
      <c r="CKB33"/>
      <c r="CKC33"/>
      <c r="CKD33"/>
      <c r="CKE33"/>
      <c r="CKF33"/>
      <c r="CKG33"/>
      <c r="CKH33"/>
      <c r="CKI33"/>
      <c r="CKJ33"/>
      <c r="CKK33"/>
      <c r="CKL33"/>
      <c r="CKM33"/>
      <c r="CKN33"/>
      <c r="CKO33"/>
      <c r="CKP33"/>
      <c r="CKQ33"/>
      <c r="CKR33"/>
      <c r="CKS33"/>
      <c r="CKT33"/>
      <c r="CKU33"/>
      <c r="CKV33"/>
      <c r="CKW33"/>
      <c r="CKX33"/>
      <c r="CKY33"/>
      <c r="CKZ33"/>
      <c r="CLA33"/>
      <c r="CLB33"/>
      <c r="CLC33"/>
      <c r="CLD33"/>
      <c r="CLE33"/>
      <c r="CLF33"/>
      <c r="CLG33"/>
      <c r="CLH33"/>
      <c r="CLI33"/>
      <c r="CLJ33"/>
      <c r="CLK33"/>
      <c r="CLL33"/>
      <c r="CLM33"/>
      <c r="CLN33"/>
      <c r="CLO33"/>
      <c r="CLP33"/>
      <c r="CLQ33"/>
      <c r="CLR33"/>
      <c r="CLS33"/>
      <c r="CLT33"/>
      <c r="CLU33"/>
      <c r="CLV33"/>
      <c r="CLW33"/>
      <c r="CLX33"/>
      <c r="CLY33"/>
      <c r="CLZ33"/>
      <c r="CMA33"/>
      <c r="CMB33"/>
      <c r="CMC33"/>
      <c r="CMD33"/>
      <c r="CME33"/>
      <c r="CMF33"/>
      <c r="CMG33"/>
      <c r="CMH33"/>
      <c r="CMI33"/>
      <c r="CMJ33"/>
      <c r="CMK33"/>
      <c r="CML33"/>
      <c r="CMM33"/>
      <c r="CMN33"/>
      <c r="CMO33"/>
      <c r="CMP33"/>
      <c r="CMQ33"/>
      <c r="CMR33"/>
      <c r="CMS33"/>
      <c r="CMT33"/>
      <c r="CMU33"/>
      <c r="CMV33"/>
      <c r="CMW33"/>
      <c r="CMX33"/>
      <c r="CMY33"/>
      <c r="CMZ33"/>
      <c r="CNA33"/>
      <c r="CNB33"/>
      <c r="CNC33"/>
      <c r="CND33"/>
      <c r="CNE33"/>
      <c r="CNF33"/>
      <c r="CNG33"/>
      <c r="CNH33"/>
      <c r="CNI33"/>
      <c r="CNJ33"/>
      <c r="CNK33"/>
      <c r="CNL33"/>
      <c r="CNM33"/>
      <c r="CNN33"/>
      <c r="CNO33"/>
      <c r="CNP33"/>
      <c r="CNQ33"/>
      <c r="CNR33"/>
      <c r="CNS33"/>
      <c r="CNT33"/>
      <c r="CNU33"/>
      <c r="CNV33"/>
      <c r="CNW33"/>
      <c r="CNX33"/>
      <c r="CNY33"/>
      <c r="CNZ33"/>
      <c r="COA33"/>
      <c r="COB33"/>
      <c r="COC33"/>
      <c r="COD33"/>
      <c r="COE33"/>
      <c r="COF33"/>
      <c r="COG33"/>
      <c r="COH33"/>
      <c r="COI33"/>
      <c r="COJ33"/>
      <c r="COK33"/>
      <c r="COL33"/>
      <c r="COM33"/>
      <c r="CON33"/>
      <c r="COO33"/>
      <c r="COP33"/>
      <c r="COQ33"/>
      <c r="COR33"/>
      <c r="COS33"/>
      <c r="COT33"/>
      <c r="COU33"/>
      <c r="COV33"/>
      <c r="COW33"/>
      <c r="COX33"/>
      <c r="COY33"/>
      <c r="COZ33"/>
      <c r="CPA33"/>
      <c r="CPB33"/>
      <c r="CPC33"/>
      <c r="CPD33"/>
      <c r="CPE33"/>
      <c r="CPF33"/>
      <c r="CPG33"/>
      <c r="CPH33"/>
      <c r="CPI33"/>
      <c r="CPJ33"/>
      <c r="CPK33"/>
      <c r="CPL33"/>
      <c r="CPM33"/>
      <c r="CPN33"/>
      <c r="CPO33"/>
      <c r="CPP33"/>
      <c r="CPQ33"/>
      <c r="CPR33"/>
      <c r="CPS33"/>
      <c r="CPT33"/>
      <c r="CPU33"/>
      <c r="CPV33"/>
      <c r="CPW33"/>
      <c r="CPX33"/>
      <c r="CPY33"/>
      <c r="CPZ33"/>
      <c r="CQA33"/>
      <c r="CQB33"/>
      <c r="CQC33"/>
      <c r="CQD33"/>
      <c r="CQE33"/>
      <c r="CQF33"/>
      <c r="CQG33"/>
      <c r="CQH33"/>
      <c r="CQI33"/>
      <c r="CQJ33"/>
      <c r="CQK33"/>
      <c r="CQL33"/>
      <c r="CQM33"/>
      <c r="CQN33"/>
      <c r="CQO33"/>
      <c r="CQP33"/>
      <c r="CQQ33"/>
      <c r="CQR33"/>
      <c r="CQS33"/>
      <c r="CQT33"/>
      <c r="CQU33"/>
      <c r="CQV33"/>
      <c r="CQW33"/>
      <c r="CQX33"/>
      <c r="CQY33"/>
      <c r="CQZ33"/>
      <c r="CRA33"/>
      <c r="CRB33"/>
      <c r="CRC33"/>
      <c r="CRD33"/>
      <c r="CRE33"/>
      <c r="CRF33"/>
      <c r="CRG33"/>
      <c r="CRH33"/>
      <c r="CRI33"/>
      <c r="CRJ33"/>
      <c r="CRK33"/>
      <c r="CRL33"/>
      <c r="CRM33"/>
      <c r="CRN33"/>
      <c r="CRO33"/>
      <c r="CRP33"/>
      <c r="CRQ33"/>
      <c r="CRR33"/>
      <c r="CRS33"/>
      <c r="CRT33"/>
      <c r="CRU33"/>
      <c r="CRV33"/>
      <c r="CRW33"/>
      <c r="CRX33"/>
      <c r="CRY33"/>
      <c r="CRZ33"/>
      <c r="CSA33"/>
      <c r="CSB33"/>
      <c r="CSC33"/>
      <c r="CSD33"/>
      <c r="CSE33"/>
      <c r="CSF33"/>
      <c r="CSG33"/>
      <c r="CSH33"/>
      <c r="CSI33"/>
      <c r="CSJ33"/>
      <c r="CSK33"/>
      <c r="CSL33"/>
      <c r="CSM33"/>
      <c r="CSN33"/>
      <c r="CSO33"/>
      <c r="CSP33"/>
      <c r="CSQ33"/>
      <c r="CSR33"/>
      <c r="CSS33"/>
      <c r="CST33"/>
      <c r="CSU33"/>
      <c r="CSV33"/>
      <c r="CSW33"/>
      <c r="CSX33"/>
      <c r="CSY33"/>
      <c r="CSZ33"/>
      <c r="CTA33"/>
      <c r="CTB33"/>
      <c r="CTC33"/>
      <c r="CTD33"/>
      <c r="CTE33"/>
      <c r="CTF33"/>
      <c r="CTG33"/>
      <c r="CTH33"/>
      <c r="CTI33"/>
      <c r="CTJ33"/>
      <c r="CTK33"/>
      <c r="CTL33"/>
      <c r="CTM33"/>
      <c r="CTN33"/>
      <c r="CTO33"/>
      <c r="CTP33"/>
      <c r="CTQ33"/>
      <c r="CTR33"/>
      <c r="CTS33"/>
      <c r="CTT33"/>
      <c r="CTU33"/>
      <c r="CTV33"/>
      <c r="CTW33"/>
      <c r="CTX33"/>
      <c r="CTY33"/>
      <c r="CTZ33"/>
      <c r="CUA33"/>
      <c r="CUB33"/>
      <c r="CUC33"/>
      <c r="CUD33"/>
      <c r="CUE33"/>
      <c r="CUF33"/>
      <c r="CUG33"/>
      <c r="CUH33"/>
      <c r="CUI33"/>
      <c r="CUJ33"/>
      <c r="CUK33"/>
      <c r="CUL33"/>
      <c r="CUM33"/>
      <c r="CUN33"/>
      <c r="CUO33"/>
      <c r="CUP33"/>
      <c r="CUQ33"/>
      <c r="CUR33"/>
      <c r="CUS33"/>
      <c r="CUT33"/>
      <c r="CUU33"/>
      <c r="CUV33"/>
      <c r="CUW33"/>
      <c r="CUX33"/>
      <c r="CUY33"/>
      <c r="CUZ33"/>
      <c r="CVA33"/>
      <c r="CVB33"/>
      <c r="CVC33"/>
      <c r="CVD33"/>
      <c r="CVE33"/>
      <c r="CVF33"/>
      <c r="CVG33"/>
      <c r="CVH33"/>
      <c r="CVI33"/>
      <c r="CVJ33"/>
      <c r="CVK33"/>
      <c r="CVL33"/>
      <c r="CVM33"/>
      <c r="CVN33"/>
      <c r="CVO33"/>
      <c r="CVP33"/>
      <c r="CVQ33"/>
      <c r="CVR33"/>
      <c r="CVS33"/>
      <c r="CVT33"/>
      <c r="CVU33"/>
      <c r="CVV33"/>
      <c r="CVW33"/>
      <c r="CVX33"/>
      <c r="CVY33"/>
      <c r="CVZ33"/>
      <c r="CWA33"/>
      <c r="CWB33"/>
      <c r="CWC33"/>
      <c r="CWD33"/>
      <c r="CWE33"/>
      <c r="CWF33"/>
      <c r="CWG33"/>
      <c r="CWH33"/>
      <c r="CWI33"/>
      <c r="CWJ33"/>
      <c r="CWK33"/>
      <c r="CWL33"/>
      <c r="CWM33"/>
      <c r="CWN33"/>
      <c r="CWO33"/>
      <c r="CWP33"/>
      <c r="CWQ33"/>
      <c r="CWR33"/>
      <c r="CWS33"/>
      <c r="CWT33"/>
      <c r="CWU33"/>
      <c r="CWV33"/>
      <c r="CWW33"/>
      <c r="CWX33"/>
      <c r="CWY33"/>
      <c r="CWZ33"/>
      <c r="CXA33"/>
      <c r="CXB33"/>
      <c r="CXC33"/>
      <c r="CXD33"/>
      <c r="CXE33"/>
      <c r="CXF33"/>
      <c r="CXG33"/>
      <c r="CXH33"/>
      <c r="CXI33"/>
      <c r="CXJ33"/>
      <c r="CXK33"/>
      <c r="CXL33"/>
      <c r="CXM33"/>
      <c r="CXN33"/>
      <c r="CXO33"/>
      <c r="CXP33"/>
      <c r="CXQ33"/>
      <c r="CXR33"/>
      <c r="CXS33"/>
      <c r="CXT33"/>
      <c r="CXU33"/>
      <c r="CXV33"/>
      <c r="CXW33"/>
      <c r="CXX33"/>
      <c r="CXY33"/>
      <c r="CXZ33"/>
      <c r="CYA33"/>
      <c r="CYB33"/>
      <c r="CYC33"/>
      <c r="CYD33"/>
      <c r="CYE33"/>
      <c r="CYF33"/>
      <c r="CYG33"/>
      <c r="CYH33"/>
      <c r="CYI33"/>
      <c r="CYJ33"/>
      <c r="CYK33"/>
      <c r="CYL33"/>
      <c r="CYM33"/>
      <c r="CYN33"/>
      <c r="CYO33"/>
      <c r="CYP33"/>
      <c r="CYQ33"/>
      <c r="CYR33"/>
      <c r="CYS33"/>
      <c r="CYT33"/>
      <c r="CYU33"/>
      <c r="CYV33"/>
      <c r="CYW33"/>
      <c r="CYX33"/>
      <c r="CYY33"/>
      <c r="CYZ33"/>
      <c r="CZA33"/>
      <c r="CZB33"/>
      <c r="CZC33"/>
      <c r="CZD33"/>
      <c r="CZE33"/>
      <c r="CZF33"/>
      <c r="CZG33"/>
      <c r="CZH33"/>
      <c r="CZI33"/>
      <c r="CZJ33"/>
      <c r="CZK33"/>
      <c r="CZL33"/>
      <c r="CZM33"/>
      <c r="CZN33"/>
      <c r="CZO33"/>
      <c r="CZP33"/>
      <c r="CZQ33"/>
      <c r="CZR33"/>
      <c r="CZS33"/>
      <c r="CZT33"/>
      <c r="CZU33"/>
      <c r="CZV33"/>
      <c r="CZW33"/>
      <c r="CZX33"/>
      <c r="CZY33"/>
      <c r="CZZ33"/>
      <c r="DAA33"/>
      <c r="DAB33"/>
      <c r="DAC33"/>
      <c r="DAD33"/>
      <c r="DAE33"/>
      <c r="DAF33"/>
      <c r="DAG33"/>
      <c r="DAH33"/>
      <c r="DAI33"/>
      <c r="DAJ33"/>
      <c r="DAK33"/>
      <c r="DAL33"/>
      <c r="DAM33"/>
      <c r="DAN33"/>
      <c r="DAO33"/>
      <c r="DAP33"/>
      <c r="DAQ33"/>
      <c r="DAR33"/>
      <c r="DAS33"/>
      <c r="DAT33"/>
      <c r="DAU33"/>
      <c r="DAV33"/>
      <c r="DAW33"/>
      <c r="DAX33"/>
      <c r="DAY33"/>
      <c r="DAZ33"/>
      <c r="DBA33"/>
      <c r="DBB33"/>
      <c r="DBC33"/>
      <c r="DBD33"/>
      <c r="DBE33"/>
      <c r="DBF33"/>
      <c r="DBG33"/>
      <c r="DBH33"/>
      <c r="DBI33"/>
      <c r="DBJ33"/>
      <c r="DBK33"/>
      <c r="DBL33"/>
      <c r="DBM33"/>
      <c r="DBN33"/>
      <c r="DBO33"/>
      <c r="DBP33"/>
      <c r="DBQ33"/>
      <c r="DBR33"/>
      <c r="DBS33"/>
      <c r="DBT33"/>
      <c r="DBU33"/>
      <c r="DBV33"/>
      <c r="DBW33"/>
      <c r="DBX33"/>
      <c r="DBY33"/>
      <c r="DBZ33"/>
      <c r="DCA33"/>
      <c r="DCB33"/>
      <c r="DCC33"/>
      <c r="DCD33"/>
      <c r="DCE33"/>
      <c r="DCF33"/>
      <c r="DCG33"/>
      <c r="DCH33"/>
      <c r="DCI33"/>
      <c r="DCJ33"/>
      <c r="DCK33"/>
      <c r="DCL33"/>
      <c r="DCM33"/>
      <c r="DCN33"/>
      <c r="DCO33"/>
      <c r="DCP33"/>
      <c r="DCQ33"/>
      <c r="DCR33"/>
      <c r="DCS33"/>
      <c r="DCT33"/>
      <c r="DCU33"/>
      <c r="DCV33"/>
      <c r="DCW33"/>
      <c r="DCX33"/>
      <c r="DCY33"/>
      <c r="DCZ33"/>
      <c r="DDA33"/>
      <c r="DDB33"/>
      <c r="DDC33"/>
      <c r="DDD33"/>
      <c r="DDE33"/>
      <c r="DDF33"/>
      <c r="DDG33"/>
      <c r="DDH33"/>
      <c r="DDI33"/>
      <c r="DDJ33"/>
      <c r="DDK33"/>
      <c r="DDL33"/>
      <c r="DDM33"/>
      <c r="DDN33"/>
      <c r="DDO33"/>
      <c r="DDP33"/>
      <c r="DDQ33"/>
      <c r="DDR33"/>
      <c r="DDS33"/>
      <c r="DDT33"/>
      <c r="DDU33"/>
      <c r="DDV33"/>
      <c r="DDW33"/>
      <c r="DDX33"/>
      <c r="DDY33"/>
      <c r="DDZ33"/>
      <c r="DEA33"/>
      <c r="DEB33"/>
      <c r="DEC33"/>
      <c r="DED33"/>
      <c r="DEE33"/>
      <c r="DEF33"/>
      <c r="DEG33"/>
      <c r="DEH33"/>
      <c r="DEI33"/>
      <c r="DEJ33"/>
      <c r="DEK33"/>
      <c r="DEL33"/>
      <c r="DEM33"/>
      <c r="DEN33"/>
      <c r="DEO33"/>
      <c r="DEP33"/>
      <c r="DEQ33"/>
      <c r="DER33"/>
      <c r="DES33"/>
      <c r="DET33"/>
      <c r="DEU33"/>
      <c r="DEV33"/>
      <c r="DEW33"/>
      <c r="DEX33"/>
      <c r="DEY33"/>
      <c r="DEZ33"/>
      <c r="DFA33"/>
      <c r="DFB33"/>
      <c r="DFC33"/>
      <c r="DFD33"/>
      <c r="DFE33"/>
      <c r="DFF33"/>
      <c r="DFG33"/>
      <c r="DFH33"/>
      <c r="DFI33"/>
      <c r="DFJ33"/>
      <c r="DFK33"/>
      <c r="DFL33"/>
      <c r="DFM33"/>
      <c r="DFN33"/>
      <c r="DFO33"/>
      <c r="DFP33"/>
      <c r="DFQ33"/>
      <c r="DFR33"/>
      <c r="DFS33"/>
      <c r="DFT33"/>
      <c r="DFU33"/>
      <c r="DFV33"/>
      <c r="DFW33"/>
      <c r="DFX33"/>
      <c r="DFY33"/>
      <c r="DFZ33"/>
      <c r="DGA33"/>
      <c r="DGB33"/>
      <c r="DGC33"/>
      <c r="DGD33"/>
      <c r="DGE33"/>
      <c r="DGF33"/>
      <c r="DGG33"/>
      <c r="DGH33"/>
      <c r="DGI33"/>
      <c r="DGJ33"/>
      <c r="DGK33"/>
      <c r="DGL33"/>
      <c r="DGM33"/>
      <c r="DGN33"/>
      <c r="DGO33"/>
      <c r="DGP33"/>
      <c r="DGQ33"/>
      <c r="DGR33"/>
      <c r="DGS33"/>
      <c r="DGT33"/>
      <c r="DGU33"/>
      <c r="DGV33"/>
      <c r="DGW33"/>
      <c r="DGX33"/>
      <c r="DGY33"/>
      <c r="DGZ33"/>
      <c r="DHA33"/>
      <c r="DHB33"/>
      <c r="DHC33"/>
      <c r="DHD33"/>
      <c r="DHE33"/>
      <c r="DHF33"/>
      <c r="DHG33"/>
      <c r="DHH33"/>
      <c r="DHI33"/>
      <c r="DHJ33"/>
      <c r="DHK33"/>
      <c r="DHL33"/>
      <c r="DHM33"/>
      <c r="DHN33"/>
      <c r="DHO33"/>
      <c r="DHP33"/>
      <c r="DHQ33"/>
      <c r="DHR33"/>
      <c r="DHS33"/>
      <c r="DHT33"/>
      <c r="DHU33"/>
      <c r="DHV33"/>
      <c r="DHW33"/>
      <c r="DHX33"/>
      <c r="DHY33"/>
      <c r="DHZ33"/>
      <c r="DIA33"/>
      <c r="DIB33"/>
      <c r="DIC33"/>
      <c r="DID33"/>
      <c r="DIE33"/>
      <c r="DIF33"/>
      <c r="DIG33"/>
      <c r="DIH33"/>
      <c r="DII33"/>
      <c r="DIJ33"/>
      <c r="DIK33"/>
      <c r="DIL33"/>
      <c r="DIM33"/>
      <c r="DIN33"/>
      <c r="DIO33"/>
      <c r="DIP33"/>
      <c r="DIQ33"/>
      <c r="DIR33"/>
      <c r="DIS33"/>
      <c r="DIT33"/>
      <c r="DIU33"/>
      <c r="DIV33"/>
      <c r="DIW33"/>
      <c r="DIX33"/>
      <c r="DIY33"/>
      <c r="DIZ33"/>
      <c r="DJA33"/>
      <c r="DJB33"/>
      <c r="DJC33"/>
      <c r="DJD33"/>
      <c r="DJE33"/>
      <c r="DJF33"/>
      <c r="DJG33"/>
      <c r="DJH33"/>
      <c r="DJI33"/>
      <c r="DJJ33"/>
      <c r="DJK33"/>
      <c r="DJL33"/>
      <c r="DJM33"/>
      <c r="DJN33"/>
      <c r="DJO33"/>
      <c r="DJP33"/>
      <c r="DJQ33"/>
      <c r="DJR33"/>
      <c r="DJS33"/>
      <c r="DJT33"/>
      <c r="DJU33"/>
      <c r="DJV33"/>
      <c r="DJW33"/>
      <c r="DJX33"/>
      <c r="DJY33"/>
      <c r="DJZ33"/>
      <c r="DKA33"/>
      <c r="DKB33"/>
      <c r="DKC33"/>
      <c r="DKD33"/>
      <c r="DKE33"/>
      <c r="DKF33"/>
      <c r="DKG33"/>
      <c r="DKH33"/>
      <c r="DKI33"/>
      <c r="DKJ33"/>
      <c r="DKK33"/>
      <c r="DKL33"/>
      <c r="DKM33"/>
      <c r="DKN33"/>
      <c r="DKO33"/>
      <c r="DKP33"/>
      <c r="DKQ33"/>
      <c r="DKR33"/>
      <c r="DKS33"/>
      <c r="DKT33"/>
      <c r="DKU33"/>
      <c r="DKV33"/>
      <c r="DKW33"/>
      <c r="DKX33"/>
      <c r="DKY33"/>
      <c r="DKZ33"/>
      <c r="DLA33"/>
      <c r="DLB33"/>
      <c r="DLC33"/>
      <c r="DLD33"/>
      <c r="DLE33"/>
      <c r="DLF33"/>
      <c r="DLG33"/>
      <c r="DLH33"/>
      <c r="DLI33"/>
      <c r="DLJ33"/>
      <c r="DLK33"/>
      <c r="DLL33"/>
      <c r="DLM33"/>
      <c r="DLN33"/>
      <c r="DLO33"/>
      <c r="DLP33"/>
      <c r="DLQ33"/>
      <c r="DLR33"/>
      <c r="DLS33"/>
      <c r="DLT33"/>
      <c r="DLU33"/>
      <c r="DLV33"/>
      <c r="DLW33"/>
      <c r="DLX33"/>
      <c r="DLY33"/>
      <c r="DLZ33"/>
      <c r="DMA33"/>
      <c r="DMB33"/>
      <c r="DMC33"/>
      <c r="DMD33"/>
      <c r="DME33"/>
      <c r="DMF33"/>
      <c r="DMG33"/>
      <c r="DMH33"/>
      <c r="DMI33"/>
      <c r="DMJ33"/>
      <c r="DMK33"/>
      <c r="DML33"/>
      <c r="DMM33"/>
      <c r="DMN33"/>
      <c r="DMO33"/>
      <c r="DMP33"/>
      <c r="DMQ33"/>
      <c r="DMR33"/>
      <c r="DMS33"/>
      <c r="DMT33"/>
      <c r="DMU33"/>
      <c r="DMV33"/>
      <c r="DMW33"/>
      <c r="DMX33"/>
      <c r="DMY33"/>
      <c r="DMZ33"/>
      <c r="DNA33"/>
      <c r="DNB33"/>
      <c r="DNC33"/>
      <c r="DND33"/>
      <c r="DNE33"/>
      <c r="DNF33"/>
      <c r="DNG33"/>
      <c r="DNH33"/>
      <c r="DNI33"/>
      <c r="DNJ33"/>
      <c r="DNK33"/>
      <c r="DNL33"/>
      <c r="DNM33"/>
      <c r="DNN33"/>
      <c r="DNO33"/>
      <c r="DNP33"/>
      <c r="DNQ33"/>
      <c r="DNR33"/>
      <c r="DNS33"/>
      <c r="DNT33"/>
      <c r="DNU33"/>
      <c r="DNV33"/>
      <c r="DNW33"/>
      <c r="DNX33"/>
      <c r="DNY33"/>
      <c r="DNZ33"/>
      <c r="DOA33"/>
      <c r="DOB33"/>
      <c r="DOC33"/>
      <c r="DOD33"/>
      <c r="DOE33"/>
      <c r="DOF33"/>
      <c r="DOG33"/>
      <c r="DOH33"/>
      <c r="DOI33"/>
      <c r="DOJ33"/>
      <c r="DOK33"/>
      <c r="DOL33"/>
      <c r="DOM33"/>
      <c r="DON33"/>
      <c r="DOO33"/>
      <c r="DOP33"/>
      <c r="DOQ33"/>
      <c r="DOR33"/>
      <c r="DOS33"/>
      <c r="DOT33"/>
      <c r="DOU33"/>
      <c r="DOV33"/>
      <c r="DOW33"/>
      <c r="DOX33"/>
      <c r="DOY33"/>
      <c r="DOZ33"/>
      <c r="DPA33"/>
      <c r="DPB33"/>
      <c r="DPC33"/>
      <c r="DPD33"/>
      <c r="DPE33"/>
      <c r="DPF33"/>
      <c r="DPG33"/>
      <c r="DPH33"/>
      <c r="DPI33"/>
      <c r="DPJ33"/>
      <c r="DPK33"/>
      <c r="DPL33"/>
      <c r="DPM33"/>
      <c r="DPN33"/>
      <c r="DPO33"/>
      <c r="DPP33"/>
      <c r="DPQ33"/>
      <c r="DPR33"/>
      <c r="DPS33"/>
      <c r="DPT33"/>
      <c r="DPU33"/>
      <c r="DPV33"/>
      <c r="DPW33"/>
      <c r="DPX33"/>
      <c r="DPY33"/>
      <c r="DPZ33"/>
      <c r="DQA33"/>
      <c r="DQB33"/>
      <c r="DQC33"/>
      <c r="DQD33"/>
      <c r="DQE33"/>
      <c r="DQF33"/>
      <c r="DQG33"/>
      <c r="DQH33"/>
      <c r="DQI33"/>
      <c r="DQJ33"/>
      <c r="DQK33"/>
      <c r="DQL33"/>
      <c r="DQM33"/>
      <c r="DQN33"/>
      <c r="DQO33"/>
      <c r="DQP33"/>
      <c r="DQQ33"/>
      <c r="DQR33"/>
      <c r="DQS33"/>
      <c r="DQT33"/>
      <c r="DQU33"/>
      <c r="DQV33"/>
      <c r="DQW33"/>
      <c r="DQX33"/>
      <c r="DQY33"/>
      <c r="DQZ33"/>
      <c r="DRA33"/>
      <c r="DRB33"/>
      <c r="DRC33"/>
      <c r="DRD33"/>
      <c r="DRE33"/>
      <c r="DRF33"/>
      <c r="DRG33"/>
      <c r="DRH33"/>
      <c r="DRI33"/>
      <c r="DRJ33"/>
      <c r="DRK33"/>
      <c r="DRL33"/>
      <c r="DRM33"/>
      <c r="DRN33"/>
      <c r="DRO33"/>
      <c r="DRP33"/>
      <c r="DRQ33"/>
      <c r="DRR33"/>
      <c r="DRS33"/>
      <c r="DRT33"/>
      <c r="DRU33"/>
      <c r="DRV33"/>
      <c r="DRW33"/>
      <c r="DRX33"/>
      <c r="DRY33"/>
      <c r="DRZ33"/>
      <c r="DSA33"/>
      <c r="DSB33"/>
      <c r="DSC33"/>
      <c r="DSD33"/>
      <c r="DSE33"/>
      <c r="DSF33"/>
      <c r="DSG33"/>
      <c r="DSH33"/>
      <c r="DSI33"/>
      <c r="DSJ33"/>
      <c r="DSK33"/>
      <c r="DSL33"/>
      <c r="DSM33"/>
      <c r="DSN33"/>
      <c r="DSO33"/>
      <c r="DSP33"/>
      <c r="DSQ33"/>
      <c r="DSR33"/>
      <c r="DSS33"/>
      <c r="DST33"/>
      <c r="DSU33"/>
      <c r="DSV33"/>
      <c r="DSW33"/>
      <c r="DSX33"/>
      <c r="DSY33"/>
      <c r="DSZ33"/>
      <c r="DTA33"/>
      <c r="DTB33"/>
      <c r="DTC33"/>
      <c r="DTD33"/>
      <c r="DTE33"/>
      <c r="DTF33"/>
      <c r="DTG33"/>
      <c r="DTH33"/>
      <c r="DTI33"/>
      <c r="DTJ33"/>
      <c r="DTK33"/>
      <c r="DTL33"/>
      <c r="DTM33"/>
      <c r="DTN33"/>
      <c r="DTO33"/>
      <c r="DTP33"/>
      <c r="DTQ33"/>
      <c r="DTR33"/>
      <c r="DTS33"/>
      <c r="DTT33"/>
      <c r="DTU33"/>
      <c r="DTV33"/>
      <c r="DTW33"/>
      <c r="DTX33"/>
      <c r="DTY33"/>
      <c r="DTZ33"/>
      <c r="DUA33"/>
      <c r="DUB33"/>
      <c r="DUC33"/>
      <c r="DUD33"/>
      <c r="DUE33"/>
      <c r="DUF33"/>
      <c r="DUG33"/>
      <c r="DUH33"/>
      <c r="DUI33"/>
      <c r="DUJ33"/>
      <c r="DUK33"/>
      <c r="DUL33"/>
      <c r="DUM33"/>
      <c r="DUN33"/>
      <c r="DUO33"/>
      <c r="DUP33"/>
      <c r="DUQ33"/>
      <c r="DUR33"/>
      <c r="DUS33"/>
      <c r="DUT33"/>
      <c r="DUU33"/>
      <c r="DUV33"/>
      <c r="DUW33"/>
      <c r="DUX33"/>
      <c r="DUY33"/>
      <c r="DUZ33"/>
      <c r="DVA33"/>
      <c r="DVB33"/>
      <c r="DVC33"/>
      <c r="DVD33"/>
      <c r="DVE33"/>
      <c r="DVF33"/>
      <c r="DVG33"/>
      <c r="DVH33"/>
      <c r="DVI33"/>
      <c r="DVJ33"/>
      <c r="DVK33"/>
      <c r="DVL33"/>
      <c r="DVM33"/>
      <c r="DVN33"/>
      <c r="DVO33"/>
      <c r="DVP33"/>
      <c r="DVQ33"/>
      <c r="DVR33"/>
      <c r="DVS33"/>
      <c r="DVT33"/>
      <c r="DVU33"/>
      <c r="DVV33"/>
      <c r="DVW33"/>
      <c r="DVX33"/>
      <c r="DVY33"/>
      <c r="DVZ33"/>
      <c r="DWA33"/>
      <c r="DWB33"/>
      <c r="DWC33"/>
      <c r="DWD33"/>
      <c r="DWE33"/>
      <c r="DWF33"/>
      <c r="DWG33"/>
      <c r="DWH33"/>
      <c r="DWI33"/>
      <c r="DWJ33"/>
      <c r="DWK33"/>
      <c r="DWL33"/>
      <c r="DWM33"/>
      <c r="DWN33"/>
      <c r="DWO33"/>
      <c r="DWP33"/>
      <c r="DWQ33"/>
      <c r="DWR33"/>
      <c r="DWS33"/>
      <c r="DWT33"/>
      <c r="DWU33"/>
      <c r="DWV33"/>
      <c r="DWW33"/>
      <c r="DWX33"/>
      <c r="DWY33"/>
      <c r="DWZ33"/>
      <c r="DXA33"/>
      <c r="DXB33"/>
      <c r="DXC33"/>
      <c r="DXD33"/>
      <c r="DXE33"/>
      <c r="DXF33"/>
      <c r="DXG33"/>
      <c r="DXH33"/>
      <c r="DXI33"/>
      <c r="DXJ33"/>
      <c r="DXK33"/>
      <c r="DXL33"/>
      <c r="DXM33"/>
      <c r="DXN33"/>
      <c r="DXO33"/>
      <c r="DXP33"/>
      <c r="DXQ33"/>
      <c r="DXR33"/>
      <c r="DXS33"/>
      <c r="DXT33"/>
      <c r="DXU33"/>
      <c r="DXV33"/>
      <c r="DXW33"/>
      <c r="DXX33"/>
      <c r="DXY33"/>
      <c r="DXZ33"/>
      <c r="DYA33"/>
      <c r="DYB33"/>
      <c r="DYC33"/>
      <c r="DYD33"/>
      <c r="DYE33"/>
      <c r="DYF33"/>
      <c r="DYG33"/>
      <c r="DYH33"/>
      <c r="DYI33"/>
      <c r="DYJ33"/>
      <c r="DYK33"/>
      <c r="DYL33"/>
      <c r="DYM33"/>
      <c r="DYN33"/>
      <c r="DYO33"/>
      <c r="DYP33"/>
      <c r="DYQ33"/>
      <c r="DYR33"/>
      <c r="DYS33"/>
      <c r="DYT33"/>
      <c r="DYU33"/>
      <c r="DYV33"/>
      <c r="DYW33"/>
      <c r="DYX33"/>
      <c r="DYY33"/>
      <c r="DYZ33"/>
      <c r="DZA33"/>
      <c r="DZB33"/>
      <c r="DZC33"/>
      <c r="DZD33"/>
      <c r="DZE33"/>
      <c r="DZF33"/>
      <c r="DZG33"/>
      <c r="DZH33"/>
      <c r="DZI33"/>
      <c r="DZJ33"/>
      <c r="DZK33"/>
      <c r="DZL33"/>
      <c r="DZM33"/>
      <c r="DZN33"/>
      <c r="DZO33"/>
      <c r="DZP33"/>
      <c r="DZQ33"/>
      <c r="DZR33"/>
      <c r="DZS33"/>
      <c r="DZT33"/>
      <c r="DZU33"/>
      <c r="DZV33"/>
      <c r="DZW33"/>
      <c r="DZX33"/>
      <c r="DZY33"/>
      <c r="DZZ33"/>
      <c r="EAA33"/>
      <c r="EAB33"/>
      <c r="EAC33"/>
      <c r="EAD33"/>
      <c r="EAE33"/>
      <c r="EAF33"/>
      <c r="EAG33"/>
      <c r="EAH33"/>
      <c r="EAI33"/>
      <c r="EAJ33"/>
      <c r="EAK33"/>
      <c r="EAL33"/>
      <c r="EAM33"/>
      <c r="EAN33"/>
      <c r="EAO33"/>
      <c r="EAP33"/>
      <c r="EAQ33"/>
      <c r="EAR33"/>
      <c r="EAS33"/>
      <c r="EAT33"/>
      <c r="EAU33"/>
      <c r="EAV33"/>
      <c r="EAW33"/>
      <c r="EAX33"/>
      <c r="EAY33"/>
      <c r="EAZ33"/>
      <c r="EBA33"/>
      <c r="EBB33"/>
      <c r="EBC33"/>
      <c r="EBD33"/>
      <c r="EBE33"/>
      <c r="EBF33"/>
      <c r="EBG33"/>
      <c r="EBH33"/>
      <c r="EBI33"/>
      <c r="EBJ33"/>
      <c r="EBK33"/>
      <c r="EBL33"/>
      <c r="EBM33"/>
      <c r="EBN33"/>
      <c r="EBO33"/>
      <c r="EBP33"/>
      <c r="EBQ33"/>
      <c r="EBR33"/>
      <c r="EBS33"/>
      <c r="EBT33"/>
      <c r="EBU33"/>
      <c r="EBV33"/>
      <c r="EBW33"/>
      <c r="EBX33"/>
      <c r="EBY33"/>
      <c r="EBZ33"/>
      <c r="ECA33"/>
      <c r="ECB33"/>
      <c r="ECC33"/>
      <c r="ECD33"/>
      <c r="ECE33"/>
      <c r="ECF33"/>
      <c r="ECG33"/>
      <c r="ECH33"/>
      <c r="ECI33"/>
      <c r="ECJ33"/>
      <c r="ECK33"/>
      <c r="ECL33"/>
      <c r="ECM33"/>
      <c r="ECN33"/>
      <c r="ECO33"/>
      <c r="ECP33"/>
      <c r="ECQ33"/>
      <c r="ECR33"/>
      <c r="ECS33"/>
      <c r="ECT33"/>
      <c r="ECU33"/>
      <c r="ECV33"/>
      <c r="ECW33"/>
      <c r="ECX33"/>
      <c r="ECY33"/>
      <c r="ECZ33"/>
      <c r="EDA33"/>
      <c r="EDB33"/>
      <c r="EDC33"/>
      <c r="EDD33"/>
      <c r="EDE33"/>
      <c r="EDF33"/>
      <c r="EDG33"/>
      <c r="EDH33"/>
      <c r="EDI33"/>
      <c r="EDJ33"/>
      <c r="EDK33"/>
      <c r="EDL33"/>
      <c r="EDM33"/>
      <c r="EDN33"/>
      <c r="EDO33"/>
      <c r="EDP33"/>
      <c r="EDQ33"/>
      <c r="EDR33"/>
      <c r="EDS33"/>
      <c r="EDT33"/>
      <c r="EDU33"/>
      <c r="EDV33"/>
      <c r="EDW33"/>
      <c r="EDX33"/>
      <c r="EDY33"/>
      <c r="EDZ33"/>
      <c r="EEA33"/>
      <c r="EEB33"/>
      <c r="EEC33"/>
      <c r="EED33"/>
      <c r="EEE33"/>
      <c r="EEF33"/>
      <c r="EEG33"/>
      <c r="EEH33"/>
      <c r="EEI33"/>
      <c r="EEJ33"/>
      <c r="EEK33"/>
      <c r="EEL33"/>
      <c r="EEM33"/>
      <c r="EEN33"/>
      <c r="EEO33"/>
      <c r="EEP33"/>
      <c r="EEQ33"/>
      <c r="EER33"/>
      <c r="EES33"/>
      <c r="EET33"/>
      <c r="EEU33"/>
      <c r="EEV33"/>
      <c r="EEW33"/>
      <c r="EEX33"/>
      <c r="EEY33"/>
      <c r="EEZ33"/>
      <c r="EFA33"/>
      <c r="EFB33"/>
      <c r="EFC33"/>
      <c r="EFD33"/>
      <c r="EFE33"/>
      <c r="EFF33"/>
      <c r="EFG33"/>
      <c r="EFH33"/>
      <c r="EFI33"/>
      <c r="EFJ33"/>
      <c r="EFK33"/>
      <c r="EFL33"/>
      <c r="EFM33"/>
      <c r="EFN33"/>
      <c r="EFO33"/>
      <c r="EFP33"/>
      <c r="EFQ33"/>
      <c r="EFR33"/>
      <c r="EFS33"/>
      <c r="EFT33"/>
      <c r="EFU33"/>
      <c r="EFV33"/>
      <c r="EFW33"/>
      <c r="EFX33"/>
      <c r="EFY33"/>
      <c r="EFZ33"/>
      <c r="EGA33"/>
      <c r="EGB33"/>
      <c r="EGC33"/>
      <c r="EGD33"/>
      <c r="EGE33"/>
      <c r="EGF33"/>
      <c r="EGG33"/>
      <c r="EGH33"/>
      <c r="EGI33"/>
      <c r="EGJ33"/>
      <c r="EGK33"/>
      <c r="EGL33"/>
      <c r="EGM33"/>
      <c r="EGN33"/>
      <c r="EGO33"/>
      <c r="EGP33"/>
      <c r="EGQ33"/>
      <c r="EGR33"/>
      <c r="EGS33"/>
      <c r="EGT33"/>
      <c r="EGU33"/>
      <c r="EGV33"/>
      <c r="EGW33"/>
      <c r="EGX33"/>
      <c r="EGY33"/>
      <c r="EGZ33"/>
      <c r="EHA33"/>
      <c r="EHB33"/>
      <c r="EHC33"/>
      <c r="EHD33"/>
      <c r="EHE33"/>
      <c r="EHF33"/>
      <c r="EHG33"/>
      <c r="EHH33"/>
      <c r="EHI33"/>
      <c r="EHJ33"/>
      <c r="EHK33"/>
      <c r="EHL33"/>
      <c r="EHM33"/>
      <c r="EHN33"/>
      <c r="EHO33"/>
      <c r="EHP33"/>
      <c r="EHQ33"/>
      <c r="EHR33"/>
      <c r="EHS33"/>
      <c r="EHT33"/>
      <c r="EHU33"/>
      <c r="EHV33"/>
      <c r="EHW33"/>
      <c r="EHX33"/>
      <c r="EHY33"/>
      <c r="EHZ33"/>
      <c r="EIA33"/>
      <c r="EIB33"/>
      <c r="EIC33"/>
      <c r="EID33"/>
      <c r="EIE33"/>
      <c r="EIF33"/>
      <c r="EIG33"/>
      <c r="EIH33"/>
      <c r="EII33"/>
      <c r="EIJ33"/>
      <c r="EIK33"/>
      <c r="EIL33"/>
      <c r="EIM33"/>
      <c r="EIN33"/>
      <c r="EIO33"/>
      <c r="EIP33"/>
      <c r="EIQ33"/>
      <c r="EIR33"/>
      <c r="EIS33"/>
      <c r="EIT33"/>
      <c r="EIU33"/>
      <c r="EIV33"/>
      <c r="EIW33"/>
      <c r="EIX33"/>
      <c r="EIY33"/>
      <c r="EIZ33"/>
      <c r="EJA33"/>
      <c r="EJB33"/>
      <c r="EJC33"/>
      <c r="EJD33"/>
      <c r="EJE33"/>
      <c r="EJF33"/>
      <c r="EJG33"/>
      <c r="EJH33"/>
      <c r="EJI33"/>
      <c r="EJJ33"/>
      <c r="EJK33"/>
      <c r="EJL33"/>
      <c r="EJM33"/>
      <c r="EJN33"/>
      <c r="EJO33"/>
      <c r="EJP33"/>
      <c r="EJQ33"/>
      <c r="EJR33"/>
      <c r="EJS33"/>
      <c r="EJT33"/>
      <c r="EJU33"/>
      <c r="EJV33"/>
      <c r="EJW33"/>
      <c r="EJX33"/>
      <c r="EJY33"/>
      <c r="EJZ33"/>
      <c r="EKA33"/>
      <c r="EKB33"/>
      <c r="EKC33"/>
      <c r="EKD33"/>
      <c r="EKE33"/>
      <c r="EKF33"/>
      <c r="EKG33"/>
      <c r="EKH33"/>
      <c r="EKI33"/>
      <c r="EKJ33"/>
      <c r="EKK33"/>
      <c r="EKL33"/>
      <c r="EKM33"/>
      <c r="EKN33"/>
      <c r="EKO33"/>
      <c r="EKP33"/>
      <c r="EKQ33"/>
      <c r="EKR33"/>
      <c r="EKS33"/>
      <c r="EKT33"/>
      <c r="EKU33"/>
      <c r="EKV33"/>
      <c r="EKW33"/>
      <c r="EKX33"/>
      <c r="EKY33"/>
      <c r="EKZ33"/>
      <c r="ELA33"/>
      <c r="ELB33"/>
      <c r="ELC33"/>
      <c r="ELD33"/>
      <c r="ELE33"/>
      <c r="ELF33"/>
      <c r="ELG33"/>
      <c r="ELH33"/>
      <c r="ELI33"/>
      <c r="ELJ33"/>
      <c r="ELK33"/>
      <c r="ELL33"/>
      <c r="ELM33"/>
      <c r="ELN33"/>
      <c r="ELO33"/>
      <c r="ELP33"/>
      <c r="ELQ33"/>
      <c r="ELR33"/>
      <c r="ELS33"/>
      <c r="ELT33"/>
      <c r="ELU33"/>
      <c r="ELV33"/>
      <c r="ELW33"/>
      <c r="ELX33"/>
      <c r="ELY33"/>
      <c r="ELZ33"/>
      <c r="EMA33"/>
      <c r="EMB33"/>
      <c r="EMC33"/>
      <c r="EMD33"/>
      <c r="EME33"/>
      <c r="EMF33"/>
      <c r="EMG33"/>
      <c r="EMH33"/>
      <c r="EMI33"/>
      <c r="EMJ33"/>
      <c r="EMK33"/>
      <c r="EML33"/>
      <c r="EMM33"/>
      <c r="EMN33"/>
      <c r="EMO33"/>
      <c r="EMP33"/>
      <c r="EMQ33"/>
      <c r="EMR33"/>
      <c r="EMS33"/>
      <c r="EMT33"/>
      <c r="EMU33"/>
      <c r="EMV33"/>
      <c r="EMW33"/>
      <c r="EMX33"/>
      <c r="EMY33"/>
      <c r="EMZ33"/>
      <c r="ENA33"/>
      <c r="ENB33"/>
      <c r="ENC33"/>
      <c r="END33"/>
      <c r="ENE33"/>
      <c r="ENF33"/>
      <c r="ENG33"/>
      <c r="ENH33"/>
      <c r="ENI33"/>
      <c r="ENJ33"/>
      <c r="ENK33"/>
      <c r="ENL33"/>
      <c r="ENM33"/>
      <c r="ENN33"/>
      <c r="ENO33"/>
      <c r="ENP33"/>
      <c r="ENQ33"/>
      <c r="ENR33"/>
      <c r="ENS33"/>
      <c r="ENT33"/>
      <c r="ENU33"/>
      <c r="ENV33"/>
      <c r="ENW33"/>
      <c r="ENX33"/>
      <c r="ENY33"/>
      <c r="ENZ33"/>
      <c r="EOA33"/>
      <c r="EOB33"/>
      <c r="EOC33"/>
      <c r="EOD33"/>
      <c r="EOE33"/>
      <c r="EOF33"/>
      <c r="EOG33"/>
      <c r="EOH33"/>
      <c r="EOI33"/>
      <c r="EOJ33"/>
      <c r="EOK33"/>
      <c r="EOL33"/>
      <c r="EOM33"/>
      <c r="EON33"/>
      <c r="EOO33"/>
      <c r="EOP33"/>
      <c r="EOQ33"/>
      <c r="EOR33"/>
      <c r="EOS33"/>
      <c r="EOT33"/>
      <c r="EOU33"/>
      <c r="EOV33"/>
      <c r="EOW33"/>
      <c r="EOX33"/>
      <c r="EOY33"/>
      <c r="EOZ33"/>
      <c r="EPA33"/>
      <c r="EPB33"/>
      <c r="EPC33"/>
      <c r="EPD33"/>
      <c r="EPE33"/>
      <c r="EPF33"/>
      <c r="EPG33"/>
      <c r="EPH33"/>
      <c r="EPI33"/>
      <c r="EPJ33"/>
      <c r="EPK33"/>
      <c r="EPL33"/>
      <c r="EPM33"/>
      <c r="EPN33"/>
      <c r="EPO33"/>
      <c r="EPP33"/>
      <c r="EPQ33"/>
      <c r="EPR33"/>
      <c r="EPS33"/>
      <c r="EPT33"/>
      <c r="EPU33"/>
      <c r="EPV33"/>
      <c r="EPW33"/>
      <c r="EPX33"/>
      <c r="EPY33"/>
      <c r="EPZ33"/>
      <c r="EQA33"/>
      <c r="EQB33"/>
      <c r="EQC33"/>
      <c r="EQD33"/>
      <c r="EQE33"/>
      <c r="EQF33"/>
      <c r="EQG33"/>
      <c r="EQH33"/>
      <c r="EQI33"/>
      <c r="EQJ33"/>
      <c r="EQK33"/>
      <c r="EQL33"/>
      <c r="EQM33"/>
      <c r="EQN33"/>
      <c r="EQO33"/>
      <c r="EQP33"/>
      <c r="EQQ33"/>
      <c r="EQR33"/>
      <c r="EQS33"/>
      <c r="EQT33"/>
      <c r="EQU33"/>
      <c r="EQV33"/>
      <c r="EQW33"/>
      <c r="EQX33"/>
      <c r="EQY33"/>
      <c r="EQZ33"/>
      <c r="ERA33"/>
      <c r="ERB33"/>
      <c r="ERC33"/>
      <c r="ERD33"/>
      <c r="ERE33"/>
      <c r="ERF33"/>
      <c r="ERG33"/>
      <c r="ERH33"/>
      <c r="ERI33"/>
      <c r="ERJ33"/>
      <c r="ERK33"/>
      <c r="ERL33"/>
      <c r="ERM33"/>
      <c r="ERN33"/>
      <c r="ERO33"/>
      <c r="ERP33"/>
      <c r="ERQ33"/>
      <c r="ERR33"/>
      <c r="ERS33"/>
      <c r="ERT33"/>
      <c r="ERU33"/>
      <c r="ERV33"/>
      <c r="ERW33"/>
      <c r="ERX33"/>
      <c r="ERY33"/>
      <c r="ERZ33"/>
      <c r="ESA33"/>
      <c r="ESB33"/>
      <c r="ESC33"/>
      <c r="ESD33"/>
      <c r="ESE33"/>
      <c r="ESF33"/>
      <c r="ESG33"/>
      <c r="ESH33"/>
      <c r="ESI33"/>
      <c r="ESJ33"/>
      <c r="ESK33"/>
      <c r="ESL33"/>
      <c r="ESM33"/>
      <c r="ESN33"/>
      <c r="ESO33"/>
      <c r="ESP33"/>
      <c r="ESQ33"/>
      <c r="ESR33"/>
      <c r="ESS33"/>
      <c r="EST33"/>
      <c r="ESU33"/>
      <c r="ESV33"/>
      <c r="ESW33"/>
      <c r="ESX33"/>
      <c r="ESY33"/>
      <c r="ESZ33"/>
      <c r="ETA33"/>
      <c r="ETB33"/>
      <c r="ETC33"/>
      <c r="ETD33"/>
      <c r="ETE33"/>
      <c r="ETF33"/>
      <c r="ETG33"/>
      <c r="ETH33"/>
      <c r="ETI33"/>
      <c r="ETJ33"/>
      <c r="ETK33"/>
      <c r="ETL33"/>
      <c r="ETM33"/>
      <c r="ETN33"/>
      <c r="ETO33"/>
      <c r="ETP33"/>
      <c r="ETQ33"/>
      <c r="ETR33"/>
      <c r="ETS33"/>
      <c r="ETT33"/>
      <c r="ETU33"/>
      <c r="ETV33"/>
      <c r="ETW33"/>
      <c r="ETX33"/>
      <c r="ETY33"/>
      <c r="ETZ33"/>
      <c r="EUA33"/>
      <c r="EUB33"/>
      <c r="EUC33"/>
      <c r="EUD33"/>
      <c r="EUE33"/>
      <c r="EUF33"/>
      <c r="EUG33"/>
      <c r="EUH33"/>
      <c r="EUI33"/>
      <c r="EUJ33"/>
      <c r="EUK33"/>
      <c r="EUL33"/>
      <c r="EUM33"/>
      <c r="EUN33"/>
      <c r="EUO33"/>
      <c r="EUP33"/>
      <c r="EUQ33"/>
      <c r="EUR33"/>
      <c r="EUS33"/>
      <c r="EUT33"/>
      <c r="EUU33"/>
      <c r="EUV33"/>
      <c r="EUW33"/>
      <c r="EUX33"/>
      <c r="EUY33"/>
      <c r="EUZ33"/>
      <c r="EVA33"/>
      <c r="EVB33"/>
      <c r="EVC33"/>
      <c r="EVD33"/>
      <c r="EVE33"/>
      <c r="EVF33"/>
      <c r="EVG33"/>
      <c r="EVH33"/>
      <c r="EVI33"/>
      <c r="EVJ33"/>
      <c r="EVK33"/>
      <c r="EVL33"/>
      <c r="EVM33"/>
      <c r="EVN33"/>
      <c r="EVO33"/>
      <c r="EVP33"/>
      <c r="EVQ33"/>
      <c r="EVR33"/>
      <c r="EVS33"/>
      <c r="EVT33"/>
      <c r="EVU33"/>
      <c r="EVV33"/>
      <c r="EVW33"/>
      <c r="EVX33"/>
      <c r="EVY33"/>
      <c r="EVZ33"/>
      <c r="EWA33"/>
      <c r="EWB33"/>
      <c r="EWC33"/>
      <c r="EWD33"/>
      <c r="EWE33"/>
      <c r="EWF33"/>
      <c r="EWG33"/>
      <c r="EWH33"/>
      <c r="EWI33"/>
      <c r="EWJ33"/>
      <c r="EWK33"/>
      <c r="EWL33"/>
      <c r="EWM33"/>
      <c r="EWN33"/>
      <c r="EWO33"/>
      <c r="EWP33"/>
      <c r="EWQ33"/>
      <c r="EWR33"/>
      <c r="EWS33"/>
      <c r="EWT33"/>
      <c r="EWU33"/>
      <c r="EWV33"/>
      <c r="EWW33"/>
      <c r="EWX33"/>
      <c r="EWY33"/>
      <c r="EWZ33"/>
      <c r="EXA33"/>
      <c r="EXB33"/>
      <c r="EXC33"/>
      <c r="EXD33"/>
      <c r="EXE33"/>
      <c r="EXF33"/>
      <c r="EXG33"/>
      <c r="EXH33"/>
      <c r="EXI33"/>
      <c r="EXJ33"/>
      <c r="EXK33"/>
      <c r="EXL33"/>
      <c r="EXM33"/>
      <c r="EXN33"/>
      <c r="EXO33"/>
      <c r="EXP33"/>
      <c r="EXQ33"/>
      <c r="EXR33"/>
      <c r="EXS33"/>
      <c r="EXT33"/>
      <c r="EXU33"/>
      <c r="EXV33"/>
      <c r="EXW33"/>
      <c r="EXX33"/>
      <c r="EXY33"/>
      <c r="EXZ33"/>
      <c r="EYA33"/>
      <c r="EYB33"/>
      <c r="EYC33"/>
      <c r="EYD33"/>
      <c r="EYE33"/>
      <c r="EYF33"/>
      <c r="EYG33"/>
      <c r="EYH33"/>
      <c r="EYI33"/>
      <c r="EYJ33"/>
      <c r="EYK33"/>
      <c r="EYL33"/>
      <c r="EYM33"/>
      <c r="EYN33"/>
      <c r="EYO33"/>
      <c r="EYP33"/>
      <c r="EYQ33"/>
      <c r="EYR33"/>
      <c r="EYS33"/>
      <c r="EYT33"/>
      <c r="EYU33"/>
      <c r="EYV33"/>
      <c r="EYW33"/>
      <c r="EYX33"/>
      <c r="EYY33"/>
      <c r="EYZ33"/>
      <c r="EZA33"/>
      <c r="EZB33"/>
      <c r="EZC33"/>
      <c r="EZD33"/>
      <c r="EZE33"/>
      <c r="EZF33"/>
      <c r="EZG33"/>
      <c r="EZH33"/>
      <c r="EZI33"/>
      <c r="EZJ33"/>
      <c r="EZK33"/>
      <c r="EZL33"/>
      <c r="EZM33"/>
      <c r="EZN33"/>
      <c r="EZO33"/>
      <c r="EZP33"/>
      <c r="EZQ33"/>
      <c r="EZR33"/>
      <c r="EZS33"/>
      <c r="EZT33"/>
      <c r="EZU33"/>
      <c r="EZV33"/>
      <c r="EZW33"/>
      <c r="EZX33"/>
      <c r="EZY33"/>
      <c r="EZZ33"/>
      <c r="FAA33"/>
      <c r="FAB33"/>
      <c r="FAC33"/>
      <c r="FAD33"/>
      <c r="FAE33"/>
      <c r="FAF33"/>
      <c r="FAG33"/>
      <c r="FAH33"/>
      <c r="FAI33"/>
      <c r="FAJ33"/>
      <c r="FAK33"/>
      <c r="FAL33"/>
      <c r="FAM33"/>
      <c r="FAN33"/>
      <c r="FAO33"/>
      <c r="FAP33"/>
      <c r="FAQ33"/>
      <c r="FAR33"/>
      <c r="FAS33"/>
      <c r="FAT33"/>
      <c r="FAU33"/>
      <c r="FAV33"/>
      <c r="FAW33"/>
      <c r="FAX33"/>
      <c r="FAY33"/>
      <c r="FAZ33"/>
      <c r="FBA33"/>
      <c r="FBB33"/>
      <c r="FBC33"/>
      <c r="FBD33"/>
      <c r="FBE33"/>
      <c r="FBF33"/>
      <c r="FBG33"/>
      <c r="FBH33"/>
      <c r="FBI33"/>
      <c r="FBJ33"/>
      <c r="FBK33"/>
      <c r="FBL33"/>
      <c r="FBM33"/>
      <c r="FBN33"/>
      <c r="FBO33"/>
      <c r="FBP33"/>
      <c r="FBQ33"/>
      <c r="FBR33"/>
      <c r="FBS33"/>
      <c r="FBT33"/>
      <c r="FBU33"/>
      <c r="FBV33"/>
      <c r="FBW33"/>
      <c r="FBX33"/>
      <c r="FBY33"/>
      <c r="FBZ33"/>
      <c r="FCA33"/>
      <c r="FCB33"/>
      <c r="FCC33"/>
      <c r="FCD33"/>
      <c r="FCE33"/>
      <c r="FCF33"/>
      <c r="FCG33"/>
      <c r="FCH33"/>
      <c r="FCI33"/>
      <c r="FCJ33"/>
      <c r="FCK33"/>
      <c r="FCL33"/>
      <c r="FCM33"/>
      <c r="FCN33"/>
      <c r="FCO33"/>
      <c r="FCP33"/>
      <c r="FCQ33"/>
      <c r="FCR33"/>
      <c r="FCS33"/>
      <c r="FCT33"/>
      <c r="FCU33"/>
      <c r="FCV33"/>
      <c r="FCW33"/>
      <c r="FCX33"/>
      <c r="FCY33"/>
      <c r="FCZ33"/>
      <c r="FDA33"/>
      <c r="FDB33"/>
      <c r="FDC33"/>
      <c r="FDD33"/>
      <c r="FDE33"/>
      <c r="FDF33"/>
      <c r="FDG33"/>
      <c r="FDH33"/>
      <c r="FDI33"/>
      <c r="FDJ33"/>
      <c r="FDK33"/>
      <c r="FDL33"/>
      <c r="FDM33"/>
      <c r="FDN33"/>
      <c r="FDO33"/>
      <c r="FDP33"/>
      <c r="FDQ33"/>
      <c r="FDR33"/>
      <c r="FDS33"/>
      <c r="FDT33"/>
      <c r="FDU33"/>
      <c r="FDV33"/>
      <c r="FDW33"/>
      <c r="FDX33"/>
      <c r="FDY33"/>
      <c r="FDZ33"/>
      <c r="FEA33"/>
      <c r="FEB33"/>
      <c r="FEC33"/>
      <c r="FED33"/>
      <c r="FEE33"/>
      <c r="FEF33"/>
      <c r="FEG33"/>
      <c r="FEH33"/>
      <c r="FEI33"/>
      <c r="FEJ33"/>
      <c r="FEK33"/>
      <c r="FEL33"/>
      <c r="FEM33"/>
      <c r="FEN33"/>
      <c r="FEO33"/>
      <c r="FEP33"/>
      <c r="FEQ33"/>
      <c r="FER33"/>
      <c r="FES33"/>
      <c r="FET33"/>
      <c r="FEU33"/>
      <c r="FEV33"/>
      <c r="FEW33"/>
      <c r="FEX33"/>
      <c r="FEY33"/>
      <c r="FEZ33"/>
      <c r="FFA33"/>
      <c r="FFB33"/>
      <c r="FFC33"/>
      <c r="FFD33"/>
      <c r="FFE33"/>
      <c r="FFF33"/>
      <c r="FFG33"/>
      <c r="FFH33"/>
      <c r="FFI33"/>
      <c r="FFJ33"/>
      <c r="FFK33"/>
      <c r="FFL33"/>
      <c r="FFM33"/>
      <c r="FFN33"/>
      <c r="FFO33"/>
      <c r="FFP33"/>
      <c r="FFQ33"/>
      <c r="FFR33"/>
      <c r="FFS33"/>
      <c r="FFT33"/>
      <c r="FFU33"/>
      <c r="FFV33"/>
      <c r="FFW33"/>
      <c r="FFX33"/>
      <c r="FFY33"/>
      <c r="FFZ33"/>
      <c r="FGA33"/>
      <c r="FGB33"/>
      <c r="FGC33"/>
      <c r="FGD33"/>
      <c r="FGE33"/>
      <c r="FGF33"/>
      <c r="FGG33"/>
      <c r="FGH33"/>
      <c r="FGI33"/>
      <c r="FGJ33"/>
      <c r="FGK33"/>
      <c r="FGL33"/>
      <c r="FGM33"/>
      <c r="FGN33"/>
      <c r="FGO33"/>
      <c r="FGP33"/>
      <c r="FGQ33"/>
      <c r="FGR33"/>
      <c r="FGS33"/>
      <c r="FGT33"/>
      <c r="FGU33"/>
      <c r="FGV33"/>
      <c r="FGW33"/>
      <c r="FGX33"/>
      <c r="FGY33"/>
      <c r="FGZ33"/>
      <c r="FHA33"/>
      <c r="FHB33"/>
      <c r="FHC33"/>
      <c r="FHD33"/>
      <c r="FHE33"/>
      <c r="FHF33"/>
      <c r="FHG33"/>
      <c r="FHH33"/>
      <c r="FHI33"/>
      <c r="FHJ33"/>
      <c r="FHK33"/>
      <c r="FHL33"/>
      <c r="FHM33"/>
      <c r="FHN33"/>
      <c r="FHO33"/>
      <c r="FHP33"/>
      <c r="FHQ33"/>
      <c r="FHR33"/>
      <c r="FHS33"/>
      <c r="FHT33"/>
      <c r="FHU33"/>
      <c r="FHV33"/>
      <c r="FHW33"/>
      <c r="FHX33"/>
      <c r="FHY33"/>
      <c r="FHZ33"/>
      <c r="FIA33"/>
      <c r="FIB33"/>
      <c r="FIC33"/>
      <c r="FID33"/>
      <c r="FIE33"/>
      <c r="FIF33"/>
      <c r="FIG33"/>
      <c r="FIH33"/>
      <c r="FII33"/>
      <c r="FIJ33"/>
      <c r="FIK33"/>
      <c r="FIL33"/>
      <c r="FIM33"/>
      <c r="FIN33"/>
      <c r="FIO33"/>
      <c r="FIP33"/>
      <c r="FIQ33"/>
      <c r="FIR33"/>
      <c r="FIS33"/>
      <c r="FIT33"/>
      <c r="FIU33"/>
      <c r="FIV33"/>
      <c r="FIW33"/>
      <c r="FIX33"/>
      <c r="FIY33"/>
      <c r="FIZ33"/>
      <c r="FJA33"/>
      <c r="FJB33"/>
      <c r="FJC33"/>
      <c r="FJD33"/>
      <c r="FJE33"/>
      <c r="FJF33"/>
      <c r="FJG33"/>
      <c r="FJH33"/>
      <c r="FJI33"/>
      <c r="FJJ33"/>
      <c r="FJK33"/>
      <c r="FJL33"/>
      <c r="FJM33"/>
      <c r="FJN33"/>
      <c r="FJO33"/>
      <c r="FJP33"/>
      <c r="FJQ33"/>
      <c r="FJR33"/>
      <c r="FJS33"/>
      <c r="FJT33"/>
      <c r="FJU33"/>
      <c r="FJV33"/>
      <c r="FJW33"/>
      <c r="FJX33"/>
      <c r="FJY33"/>
      <c r="FJZ33"/>
      <c r="FKA33"/>
      <c r="FKB33"/>
      <c r="FKC33"/>
      <c r="FKD33"/>
      <c r="FKE33"/>
      <c r="FKF33"/>
      <c r="FKG33"/>
      <c r="FKH33"/>
      <c r="FKI33"/>
      <c r="FKJ33"/>
      <c r="FKK33"/>
      <c r="FKL33"/>
      <c r="FKM33"/>
      <c r="FKN33"/>
      <c r="FKO33"/>
      <c r="FKP33"/>
      <c r="FKQ33"/>
      <c r="FKR33"/>
      <c r="FKS33"/>
      <c r="FKT33"/>
      <c r="FKU33"/>
      <c r="FKV33"/>
      <c r="FKW33"/>
      <c r="FKX33"/>
      <c r="FKY33"/>
      <c r="FKZ33"/>
      <c r="FLA33"/>
      <c r="FLB33"/>
      <c r="FLC33"/>
      <c r="FLD33"/>
      <c r="FLE33"/>
      <c r="FLF33"/>
      <c r="FLG33"/>
      <c r="FLH33"/>
      <c r="FLI33"/>
      <c r="FLJ33"/>
      <c r="FLK33"/>
      <c r="FLL33"/>
      <c r="FLM33"/>
      <c r="FLN33"/>
      <c r="FLO33"/>
      <c r="FLP33"/>
      <c r="FLQ33"/>
      <c r="FLR33"/>
      <c r="FLS33"/>
      <c r="FLT33"/>
      <c r="FLU33"/>
      <c r="FLV33"/>
      <c r="FLW33"/>
      <c r="FLX33"/>
      <c r="FLY33"/>
      <c r="FLZ33"/>
      <c r="FMA33"/>
      <c r="FMB33"/>
      <c r="FMC33"/>
      <c r="FMD33"/>
      <c r="FME33"/>
      <c r="FMF33"/>
      <c r="FMG33"/>
      <c r="FMH33"/>
      <c r="FMI33"/>
      <c r="FMJ33"/>
      <c r="FMK33"/>
      <c r="FML33"/>
      <c r="FMM33"/>
      <c r="FMN33"/>
      <c r="FMO33"/>
      <c r="FMP33"/>
      <c r="FMQ33"/>
      <c r="FMR33"/>
      <c r="FMS33"/>
      <c r="FMT33"/>
      <c r="FMU33"/>
      <c r="FMV33"/>
      <c r="FMW33"/>
      <c r="FMX33"/>
      <c r="FMY33"/>
      <c r="FMZ33"/>
      <c r="FNA33"/>
      <c r="FNB33"/>
      <c r="FNC33"/>
      <c r="FND33"/>
      <c r="FNE33"/>
      <c r="FNF33"/>
      <c r="FNG33"/>
      <c r="FNH33"/>
      <c r="FNI33"/>
      <c r="FNJ33"/>
      <c r="FNK33"/>
      <c r="FNL33"/>
      <c r="FNM33"/>
      <c r="FNN33"/>
      <c r="FNO33"/>
      <c r="FNP33"/>
      <c r="FNQ33"/>
      <c r="FNR33"/>
      <c r="FNS33"/>
      <c r="FNT33"/>
      <c r="FNU33"/>
      <c r="FNV33"/>
      <c r="FNW33"/>
      <c r="FNX33"/>
      <c r="FNY33"/>
      <c r="FNZ33"/>
      <c r="FOA33"/>
      <c r="FOB33"/>
      <c r="FOC33"/>
      <c r="FOD33"/>
      <c r="FOE33"/>
      <c r="FOF33"/>
      <c r="FOG33"/>
      <c r="FOH33"/>
      <c r="FOI33"/>
      <c r="FOJ33"/>
      <c r="FOK33"/>
      <c r="FOL33"/>
      <c r="FOM33"/>
      <c r="FON33"/>
      <c r="FOO33"/>
      <c r="FOP33"/>
      <c r="FOQ33"/>
      <c r="FOR33"/>
      <c r="FOS33"/>
      <c r="FOT33"/>
      <c r="FOU33"/>
      <c r="FOV33"/>
      <c r="FOW33"/>
      <c r="FOX33"/>
      <c r="FOY33"/>
      <c r="FOZ33"/>
      <c r="FPA33"/>
      <c r="FPB33"/>
      <c r="FPC33"/>
      <c r="FPD33"/>
      <c r="FPE33"/>
      <c r="FPF33"/>
      <c r="FPG33"/>
      <c r="FPH33"/>
      <c r="FPI33"/>
      <c r="FPJ33"/>
      <c r="FPK33"/>
      <c r="FPL33"/>
      <c r="FPM33"/>
      <c r="FPN33"/>
      <c r="FPO33"/>
      <c r="FPP33"/>
      <c r="FPQ33"/>
      <c r="FPR33"/>
      <c r="FPS33"/>
      <c r="FPT33"/>
      <c r="FPU33"/>
      <c r="FPV33"/>
      <c r="FPW33"/>
      <c r="FPX33"/>
      <c r="FPY33"/>
      <c r="FPZ33"/>
      <c r="FQA33"/>
      <c r="FQB33"/>
      <c r="FQC33"/>
      <c r="FQD33"/>
      <c r="FQE33"/>
      <c r="FQF33"/>
      <c r="FQG33"/>
      <c r="FQH33"/>
      <c r="FQI33"/>
      <c r="FQJ33"/>
      <c r="FQK33"/>
      <c r="FQL33"/>
      <c r="FQM33"/>
      <c r="FQN33"/>
      <c r="FQO33"/>
      <c r="FQP33"/>
      <c r="FQQ33"/>
      <c r="FQR33"/>
      <c r="FQS33"/>
      <c r="FQT33"/>
      <c r="FQU33"/>
      <c r="FQV33"/>
      <c r="FQW33"/>
      <c r="FQX33"/>
      <c r="FQY33"/>
      <c r="FQZ33"/>
      <c r="FRA33"/>
      <c r="FRB33"/>
      <c r="FRC33"/>
      <c r="FRD33"/>
      <c r="FRE33"/>
      <c r="FRF33"/>
      <c r="FRG33"/>
      <c r="FRH33"/>
      <c r="FRI33"/>
      <c r="FRJ33"/>
      <c r="FRK33"/>
      <c r="FRL33"/>
      <c r="FRM33"/>
      <c r="FRN33"/>
      <c r="FRO33"/>
      <c r="FRP33"/>
      <c r="FRQ33"/>
      <c r="FRR33"/>
      <c r="FRS33"/>
      <c r="FRT33"/>
      <c r="FRU33"/>
      <c r="FRV33"/>
      <c r="FRW33"/>
      <c r="FRX33"/>
      <c r="FRY33"/>
      <c r="FRZ33"/>
      <c r="FSA33"/>
      <c r="FSB33"/>
      <c r="FSC33"/>
      <c r="FSD33"/>
      <c r="FSE33"/>
      <c r="FSF33"/>
      <c r="FSG33"/>
      <c r="FSH33"/>
      <c r="FSI33"/>
      <c r="FSJ33"/>
      <c r="FSK33"/>
      <c r="FSL33"/>
      <c r="FSM33"/>
      <c r="FSN33"/>
      <c r="FSO33"/>
      <c r="FSP33"/>
      <c r="FSQ33"/>
      <c r="FSR33"/>
      <c r="FSS33"/>
      <c r="FST33"/>
      <c r="FSU33"/>
      <c r="FSV33"/>
      <c r="FSW33"/>
      <c r="FSX33"/>
      <c r="FSY33"/>
      <c r="FSZ33"/>
      <c r="FTA33"/>
      <c r="FTB33"/>
      <c r="FTC33"/>
      <c r="FTD33"/>
      <c r="FTE33"/>
      <c r="FTF33"/>
      <c r="FTG33"/>
      <c r="FTH33"/>
      <c r="FTI33"/>
      <c r="FTJ33"/>
      <c r="FTK33"/>
      <c r="FTL33"/>
      <c r="FTM33"/>
      <c r="FTN33"/>
      <c r="FTO33"/>
      <c r="FTP33"/>
      <c r="FTQ33"/>
      <c r="FTR33"/>
      <c r="FTS33"/>
      <c r="FTT33"/>
      <c r="FTU33"/>
      <c r="FTV33"/>
      <c r="FTW33"/>
      <c r="FTX33"/>
      <c r="FTY33"/>
      <c r="FTZ33"/>
      <c r="FUA33"/>
      <c r="FUB33"/>
      <c r="FUC33"/>
      <c r="FUD33"/>
      <c r="FUE33"/>
      <c r="FUF33"/>
      <c r="FUG33"/>
      <c r="FUH33"/>
      <c r="FUI33"/>
      <c r="FUJ33"/>
      <c r="FUK33"/>
      <c r="FUL33"/>
      <c r="FUM33"/>
      <c r="FUN33"/>
      <c r="FUO33"/>
      <c r="FUP33"/>
      <c r="FUQ33"/>
      <c r="FUR33"/>
      <c r="FUS33"/>
      <c r="FUT33"/>
      <c r="FUU33"/>
      <c r="FUV33"/>
      <c r="FUW33"/>
      <c r="FUX33"/>
      <c r="FUY33"/>
      <c r="FUZ33"/>
      <c r="FVA33"/>
      <c r="FVB33"/>
      <c r="FVC33"/>
      <c r="FVD33"/>
      <c r="FVE33"/>
      <c r="FVF33"/>
      <c r="FVG33"/>
      <c r="FVH33"/>
      <c r="FVI33"/>
      <c r="FVJ33"/>
      <c r="FVK33"/>
      <c r="FVL33"/>
      <c r="FVM33"/>
      <c r="FVN33"/>
      <c r="FVO33"/>
      <c r="FVP33"/>
      <c r="FVQ33"/>
      <c r="FVR33"/>
      <c r="FVS33"/>
      <c r="FVT33"/>
      <c r="FVU33"/>
      <c r="FVV33"/>
      <c r="FVW33"/>
      <c r="FVX33"/>
      <c r="FVY33"/>
      <c r="FVZ33"/>
      <c r="FWA33"/>
      <c r="FWB33"/>
      <c r="FWC33"/>
      <c r="FWD33"/>
      <c r="FWE33"/>
      <c r="FWF33"/>
      <c r="FWG33"/>
      <c r="FWH33"/>
      <c r="FWI33"/>
      <c r="FWJ33"/>
      <c r="FWK33"/>
      <c r="FWL33"/>
      <c r="FWM33"/>
      <c r="FWN33"/>
      <c r="FWO33"/>
      <c r="FWP33"/>
      <c r="FWQ33"/>
      <c r="FWR33"/>
      <c r="FWS33"/>
      <c r="FWT33"/>
      <c r="FWU33"/>
      <c r="FWV33"/>
      <c r="FWW33"/>
      <c r="FWX33"/>
      <c r="FWY33"/>
      <c r="FWZ33"/>
      <c r="FXA33"/>
      <c r="FXB33"/>
      <c r="FXC33"/>
      <c r="FXD33"/>
      <c r="FXE33"/>
      <c r="FXF33"/>
      <c r="FXG33"/>
      <c r="FXH33"/>
      <c r="FXI33"/>
      <c r="FXJ33"/>
      <c r="FXK33"/>
      <c r="FXL33"/>
      <c r="FXM33"/>
      <c r="FXN33"/>
      <c r="FXO33"/>
      <c r="FXP33"/>
      <c r="FXQ33"/>
      <c r="FXR33"/>
      <c r="FXS33"/>
      <c r="FXT33"/>
      <c r="FXU33"/>
      <c r="FXV33"/>
      <c r="FXW33"/>
      <c r="FXX33"/>
      <c r="FXY33"/>
      <c r="FXZ33"/>
      <c r="FYA33"/>
      <c r="FYB33"/>
      <c r="FYC33"/>
      <c r="FYD33"/>
      <c r="FYE33"/>
      <c r="FYF33"/>
      <c r="FYG33"/>
      <c r="FYH33"/>
      <c r="FYI33"/>
      <c r="FYJ33"/>
      <c r="FYK33"/>
      <c r="FYL33"/>
      <c r="FYM33"/>
      <c r="FYN33"/>
      <c r="FYO33"/>
      <c r="FYP33"/>
      <c r="FYQ33"/>
      <c r="FYR33"/>
      <c r="FYS33"/>
      <c r="FYT33"/>
      <c r="FYU33"/>
      <c r="FYV33"/>
      <c r="FYW33"/>
      <c r="FYX33"/>
      <c r="FYY33"/>
      <c r="FYZ33"/>
      <c r="FZA33"/>
      <c r="FZB33"/>
      <c r="FZC33"/>
      <c r="FZD33"/>
      <c r="FZE33"/>
      <c r="FZF33"/>
      <c r="FZG33"/>
      <c r="FZH33"/>
      <c r="FZI33"/>
      <c r="FZJ33"/>
      <c r="FZK33"/>
      <c r="FZL33"/>
      <c r="FZM33"/>
      <c r="FZN33"/>
      <c r="FZO33"/>
      <c r="FZP33"/>
      <c r="FZQ33"/>
      <c r="FZR33"/>
      <c r="FZS33"/>
      <c r="FZT33"/>
      <c r="FZU33"/>
      <c r="FZV33"/>
      <c r="FZW33"/>
      <c r="FZX33"/>
      <c r="FZY33"/>
      <c r="FZZ33"/>
      <c r="GAA33"/>
      <c r="GAB33"/>
      <c r="GAC33"/>
      <c r="GAD33"/>
      <c r="GAE33"/>
      <c r="GAF33"/>
      <c r="GAG33"/>
      <c r="GAH33"/>
      <c r="GAI33"/>
      <c r="GAJ33"/>
      <c r="GAK33"/>
      <c r="GAL33"/>
      <c r="GAM33"/>
      <c r="GAN33"/>
      <c r="GAO33"/>
      <c r="GAP33"/>
      <c r="GAQ33"/>
      <c r="GAR33"/>
      <c r="GAS33"/>
      <c r="GAT33"/>
      <c r="GAU33"/>
      <c r="GAV33"/>
      <c r="GAW33"/>
      <c r="GAX33"/>
      <c r="GAY33"/>
      <c r="GAZ33"/>
      <c r="GBA33"/>
      <c r="GBB33"/>
      <c r="GBC33"/>
      <c r="GBD33"/>
      <c r="GBE33"/>
      <c r="GBF33"/>
      <c r="GBG33"/>
      <c r="GBH33"/>
      <c r="GBI33"/>
      <c r="GBJ33"/>
      <c r="GBK33"/>
      <c r="GBL33"/>
      <c r="GBM33"/>
      <c r="GBN33"/>
      <c r="GBO33"/>
      <c r="GBP33"/>
      <c r="GBQ33"/>
      <c r="GBR33"/>
      <c r="GBS33"/>
      <c r="GBT33"/>
      <c r="GBU33"/>
      <c r="GBV33"/>
      <c r="GBW33"/>
      <c r="GBX33"/>
      <c r="GBY33"/>
      <c r="GBZ33"/>
      <c r="GCA33"/>
      <c r="GCB33"/>
      <c r="GCC33"/>
      <c r="GCD33"/>
      <c r="GCE33"/>
      <c r="GCF33"/>
      <c r="GCG33"/>
      <c r="GCH33"/>
      <c r="GCI33"/>
      <c r="GCJ33"/>
      <c r="GCK33"/>
      <c r="GCL33"/>
      <c r="GCM33"/>
      <c r="GCN33"/>
      <c r="GCO33"/>
      <c r="GCP33"/>
      <c r="GCQ33"/>
      <c r="GCR33"/>
      <c r="GCS33"/>
      <c r="GCT33"/>
      <c r="GCU33"/>
      <c r="GCV33"/>
      <c r="GCW33"/>
      <c r="GCX33"/>
      <c r="GCY33"/>
      <c r="GCZ33"/>
      <c r="GDA33"/>
      <c r="GDB33"/>
      <c r="GDC33"/>
      <c r="GDD33"/>
      <c r="GDE33"/>
      <c r="GDF33"/>
      <c r="GDG33"/>
      <c r="GDH33"/>
      <c r="GDI33"/>
      <c r="GDJ33"/>
      <c r="GDK33"/>
      <c r="GDL33"/>
      <c r="GDM33"/>
      <c r="GDN33"/>
      <c r="GDO33"/>
      <c r="GDP33"/>
      <c r="GDQ33"/>
      <c r="GDR33"/>
      <c r="GDS33"/>
      <c r="GDT33"/>
      <c r="GDU33"/>
      <c r="GDV33"/>
      <c r="GDW33"/>
      <c r="GDX33"/>
      <c r="GDY33"/>
      <c r="GDZ33"/>
      <c r="GEA33"/>
      <c r="GEB33"/>
      <c r="GEC33"/>
      <c r="GED33"/>
      <c r="GEE33"/>
      <c r="GEF33"/>
      <c r="GEG33"/>
      <c r="GEH33"/>
      <c r="GEI33"/>
      <c r="GEJ33"/>
      <c r="GEK33"/>
      <c r="GEL33"/>
      <c r="GEM33"/>
      <c r="GEN33"/>
      <c r="GEO33"/>
      <c r="GEP33"/>
      <c r="GEQ33"/>
      <c r="GER33"/>
      <c r="GES33"/>
      <c r="GET33"/>
      <c r="GEU33"/>
      <c r="GEV33"/>
      <c r="GEW33"/>
      <c r="GEX33"/>
      <c r="GEY33"/>
      <c r="GEZ33"/>
      <c r="GFA33"/>
      <c r="GFB33"/>
      <c r="GFC33"/>
      <c r="GFD33"/>
      <c r="GFE33"/>
      <c r="GFF33"/>
      <c r="GFG33"/>
      <c r="GFH33"/>
      <c r="GFI33"/>
      <c r="GFJ33"/>
      <c r="GFK33"/>
      <c r="GFL33"/>
      <c r="GFM33"/>
      <c r="GFN33"/>
      <c r="GFO33"/>
      <c r="GFP33"/>
      <c r="GFQ33"/>
      <c r="GFR33"/>
      <c r="GFS33"/>
      <c r="GFT33"/>
      <c r="GFU33"/>
      <c r="GFV33"/>
      <c r="GFW33"/>
      <c r="GFX33"/>
      <c r="GFY33"/>
      <c r="GFZ33"/>
      <c r="GGA33"/>
      <c r="GGB33"/>
      <c r="GGC33"/>
      <c r="GGD33"/>
      <c r="GGE33"/>
      <c r="GGF33"/>
      <c r="GGG33"/>
      <c r="GGH33"/>
      <c r="GGI33"/>
      <c r="GGJ33"/>
      <c r="GGK33"/>
      <c r="GGL33"/>
      <c r="GGM33"/>
      <c r="GGN33"/>
      <c r="GGO33"/>
      <c r="GGP33"/>
      <c r="GGQ33"/>
      <c r="GGR33"/>
      <c r="GGS33"/>
      <c r="GGT33"/>
      <c r="GGU33"/>
      <c r="GGV33"/>
      <c r="GGW33"/>
      <c r="GGX33"/>
      <c r="GGY33"/>
      <c r="GGZ33"/>
      <c r="GHA33"/>
      <c r="GHB33"/>
      <c r="GHC33"/>
      <c r="GHD33"/>
      <c r="GHE33"/>
      <c r="GHF33"/>
      <c r="GHG33"/>
      <c r="GHH33"/>
      <c r="GHI33"/>
      <c r="GHJ33"/>
      <c r="GHK33"/>
      <c r="GHL33"/>
      <c r="GHM33"/>
      <c r="GHN33"/>
      <c r="GHO33"/>
      <c r="GHP33"/>
      <c r="GHQ33"/>
      <c r="GHR33"/>
      <c r="GHS33"/>
      <c r="GHT33"/>
      <c r="GHU33"/>
      <c r="GHV33"/>
      <c r="GHW33"/>
      <c r="GHX33"/>
      <c r="GHY33"/>
      <c r="GHZ33"/>
      <c r="GIA33"/>
      <c r="GIB33"/>
      <c r="GIC33"/>
      <c r="GID33"/>
      <c r="GIE33"/>
      <c r="GIF33"/>
      <c r="GIG33"/>
      <c r="GIH33"/>
      <c r="GII33"/>
      <c r="GIJ33"/>
      <c r="GIK33"/>
      <c r="GIL33"/>
      <c r="GIM33"/>
      <c r="GIN33"/>
      <c r="GIO33"/>
      <c r="GIP33"/>
      <c r="GIQ33"/>
      <c r="GIR33"/>
      <c r="GIS33"/>
      <c r="GIT33"/>
      <c r="GIU33"/>
      <c r="GIV33"/>
      <c r="GIW33"/>
      <c r="GIX33"/>
      <c r="GIY33"/>
      <c r="GIZ33"/>
      <c r="GJA33"/>
      <c r="GJB33"/>
      <c r="GJC33"/>
      <c r="GJD33"/>
      <c r="GJE33"/>
      <c r="GJF33"/>
      <c r="GJG33"/>
      <c r="GJH33"/>
      <c r="GJI33"/>
      <c r="GJJ33"/>
      <c r="GJK33"/>
      <c r="GJL33"/>
      <c r="GJM33"/>
      <c r="GJN33"/>
      <c r="GJO33"/>
      <c r="GJP33"/>
      <c r="GJQ33"/>
      <c r="GJR33"/>
      <c r="GJS33"/>
      <c r="GJT33"/>
      <c r="GJU33"/>
      <c r="GJV33"/>
      <c r="GJW33"/>
      <c r="GJX33"/>
      <c r="GJY33"/>
      <c r="GJZ33"/>
      <c r="GKA33"/>
      <c r="GKB33"/>
      <c r="GKC33"/>
      <c r="GKD33"/>
      <c r="GKE33"/>
      <c r="GKF33"/>
      <c r="GKG33"/>
      <c r="GKH33"/>
      <c r="GKI33"/>
      <c r="GKJ33"/>
      <c r="GKK33"/>
      <c r="GKL33"/>
      <c r="GKM33"/>
      <c r="GKN33"/>
      <c r="GKO33"/>
      <c r="GKP33"/>
      <c r="GKQ33"/>
      <c r="GKR33"/>
      <c r="GKS33"/>
      <c r="GKT33"/>
      <c r="GKU33"/>
      <c r="GKV33"/>
      <c r="GKW33"/>
      <c r="GKX33"/>
      <c r="GKY33"/>
      <c r="GKZ33"/>
      <c r="GLA33"/>
      <c r="GLB33"/>
      <c r="GLC33"/>
      <c r="GLD33"/>
      <c r="GLE33"/>
      <c r="GLF33"/>
      <c r="GLG33"/>
      <c r="GLH33"/>
      <c r="GLI33"/>
      <c r="GLJ33"/>
      <c r="GLK33"/>
      <c r="GLL33"/>
      <c r="GLM33"/>
      <c r="GLN33"/>
      <c r="GLO33"/>
      <c r="GLP33"/>
      <c r="GLQ33"/>
      <c r="GLR33"/>
      <c r="GLS33"/>
      <c r="GLT33"/>
      <c r="GLU33"/>
      <c r="GLV33"/>
      <c r="GLW33"/>
      <c r="GLX33"/>
      <c r="GLY33"/>
      <c r="GLZ33"/>
      <c r="GMA33"/>
      <c r="GMB33"/>
      <c r="GMC33"/>
      <c r="GMD33"/>
      <c r="GME33"/>
      <c r="GMF33"/>
      <c r="GMG33"/>
      <c r="GMH33"/>
      <c r="GMI33"/>
      <c r="GMJ33"/>
      <c r="GMK33"/>
      <c r="GML33"/>
      <c r="GMM33"/>
      <c r="GMN33"/>
      <c r="GMO33"/>
      <c r="GMP33"/>
      <c r="GMQ33"/>
      <c r="GMR33"/>
      <c r="GMS33"/>
      <c r="GMT33"/>
      <c r="GMU33"/>
      <c r="GMV33"/>
      <c r="GMW33"/>
      <c r="GMX33"/>
      <c r="GMY33"/>
      <c r="GMZ33"/>
      <c r="GNA33"/>
      <c r="GNB33"/>
      <c r="GNC33"/>
      <c r="GND33"/>
      <c r="GNE33"/>
      <c r="GNF33"/>
      <c r="GNG33"/>
      <c r="GNH33"/>
      <c r="GNI33"/>
      <c r="GNJ33"/>
      <c r="GNK33"/>
      <c r="GNL33"/>
      <c r="GNM33"/>
      <c r="GNN33"/>
      <c r="GNO33"/>
      <c r="GNP33"/>
      <c r="GNQ33"/>
      <c r="GNR33"/>
      <c r="GNS33"/>
      <c r="GNT33"/>
      <c r="GNU33"/>
      <c r="GNV33"/>
      <c r="GNW33"/>
      <c r="GNX33"/>
      <c r="GNY33"/>
      <c r="GNZ33"/>
      <c r="GOA33"/>
      <c r="GOB33"/>
      <c r="GOC33"/>
      <c r="GOD33"/>
      <c r="GOE33"/>
      <c r="GOF33"/>
      <c r="GOG33"/>
      <c r="GOH33"/>
      <c r="GOI33"/>
      <c r="GOJ33"/>
      <c r="GOK33"/>
      <c r="GOL33"/>
      <c r="GOM33"/>
      <c r="GON33"/>
      <c r="GOO33"/>
      <c r="GOP33"/>
      <c r="GOQ33"/>
      <c r="GOR33"/>
      <c r="GOS33"/>
      <c r="GOT33"/>
      <c r="GOU33"/>
      <c r="GOV33"/>
      <c r="GOW33"/>
      <c r="GOX33"/>
      <c r="GOY33"/>
      <c r="GOZ33"/>
      <c r="GPA33"/>
      <c r="GPB33"/>
      <c r="GPC33"/>
      <c r="GPD33"/>
      <c r="GPE33"/>
      <c r="GPF33"/>
      <c r="GPG33"/>
      <c r="GPH33"/>
      <c r="GPI33"/>
      <c r="GPJ33"/>
      <c r="GPK33"/>
      <c r="GPL33"/>
      <c r="GPM33"/>
      <c r="GPN33"/>
      <c r="GPO33"/>
      <c r="GPP33"/>
      <c r="GPQ33"/>
      <c r="GPR33"/>
      <c r="GPS33"/>
      <c r="GPT33"/>
      <c r="GPU33"/>
      <c r="GPV33"/>
      <c r="GPW33"/>
      <c r="GPX33"/>
      <c r="GPY33"/>
      <c r="GPZ33"/>
      <c r="GQA33"/>
      <c r="GQB33"/>
      <c r="GQC33"/>
      <c r="GQD33"/>
      <c r="GQE33"/>
      <c r="GQF33"/>
      <c r="GQG33"/>
      <c r="GQH33"/>
      <c r="GQI33"/>
      <c r="GQJ33"/>
      <c r="GQK33"/>
      <c r="GQL33"/>
      <c r="GQM33"/>
      <c r="GQN33"/>
      <c r="GQO33"/>
      <c r="GQP33"/>
      <c r="GQQ33"/>
      <c r="GQR33"/>
      <c r="GQS33"/>
      <c r="GQT33"/>
      <c r="GQU33"/>
      <c r="GQV33"/>
      <c r="GQW33"/>
      <c r="GQX33"/>
      <c r="GQY33"/>
      <c r="GQZ33"/>
      <c r="GRA33"/>
      <c r="GRB33"/>
      <c r="GRC33"/>
      <c r="GRD33"/>
      <c r="GRE33"/>
      <c r="GRF33"/>
      <c r="GRG33"/>
      <c r="GRH33"/>
      <c r="GRI33"/>
      <c r="GRJ33"/>
      <c r="GRK33"/>
      <c r="GRL33"/>
      <c r="GRM33"/>
      <c r="GRN33"/>
      <c r="GRO33"/>
      <c r="GRP33"/>
      <c r="GRQ33"/>
      <c r="GRR33"/>
      <c r="GRS33"/>
      <c r="GRT33"/>
      <c r="GRU33"/>
      <c r="GRV33"/>
      <c r="GRW33"/>
      <c r="GRX33"/>
      <c r="GRY33"/>
      <c r="GRZ33"/>
      <c r="GSA33"/>
      <c r="GSB33"/>
      <c r="GSC33"/>
      <c r="GSD33"/>
      <c r="GSE33"/>
      <c r="GSF33"/>
      <c r="GSG33"/>
      <c r="GSH33"/>
      <c r="GSI33"/>
      <c r="GSJ33"/>
      <c r="GSK33"/>
      <c r="GSL33"/>
      <c r="GSM33"/>
      <c r="GSN33"/>
      <c r="GSO33"/>
      <c r="GSP33"/>
      <c r="GSQ33"/>
      <c r="GSR33"/>
      <c r="GSS33"/>
      <c r="GST33"/>
      <c r="GSU33"/>
      <c r="GSV33"/>
      <c r="GSW33"/>
      <c r="GSX33"/>
      <c r="GSY33"/>
      <c r="GSZ33"/>
      <c r="GTA33"/>
      <c r="GTB33"/>
      <c r="GTC33"/>
      <c r="GTD33"/>
      <c r="GTE33"/>
      <c r="GTF33"/>
      <c r="GTG33"/>
      <c r="GTH33"/>
      <c r="GTI33"/>
      <c r="GTJ33"/>
      <c r="GTK33"/>
      <c r="GTL33"/>
      <c r="GTM33"/>
      <c r="GTN33"/>
      <c r="GTO33"/>
      <c r="GTP33"/>
      <c r="GTQ33"/>
      <c r="GTR33"/>
      <c r="GTS33"/>
      <c r="GTT33"/>
      <c r="GTU33"/>
      <c r="GTV33"/>
      <c r="GTW33"/>
      <c r="GTX33"/>
      <c r="GTY33"/>
      <c r="GTZ33"/>
      <c r="GUA33"/>
      <c r="GUB33"/>
      <c r="GUC33"/>
      <c r="GUD33"/>
      <c r="GUE33"/>
      <c r="GUF33"/>
      <c r="GUG33"/>
      <c r="GUH33"/>
      <c r="GUI33"/>
      <c r="GUJ33"/>
      <c r="GUK33"/>
      <c r="GUL33"/>
      <c r="GUM33"/>
      <c r="GUN33"/>
      <c r="GUO33"/>
      <c r="GUP33"/>
      <c r="GUQ33"/>
      <c r="GUR33"/>
      <c r="GUS33"/>
      <c r="GUT33"/>
      <c r="GUU33"/>
      <c r="GUV33"/>
      <c r="GUW33"/>
      <c r="GUX33"/>
      <c r="GUY33"/>
      <c r="GUZ33"/>
      <c r="GVA33"/>
      <c r="GVB33"/>
      <c r="GVC33"/>
      <c r="GVD33"/>
      <c r="GVE33"/>
      <c r="GVF33"/>
      <c r="GVG33"/>
      <c r="GVH33"/>
      <c r="GVI33"/>
      <c r="GVJ33"/>
      <c r="GVK33"/>
      <c r="GVL33"/>
      <c r="GVM33"/>
      <c r="GVN33"/>
      <c r="GVO33"/>
      <c r="GVP33"/>
      <c r="GVQ33"/>
      <c r="GVR33"/>
      <c r="GVS33"/>
      <c r="GVT33"/>
      <c r="GVU33"/>
      <c r="GVV33"/>
      <c r="GVW33"/>
      <c r="GVX33"/>
      <c r="GVY33"/>
      <c r="GVZ33"/>
      <c r="GWA33"/>
      <c r="GWB33"/>
      <c r="GWC33"/>
      <c r="GWD33"/>
      <c r="GWE33"/>
      <c r="GWF33"/>
      <c r="GWG33"/>
      <c r="GWH33"/>
      <c r="GWI33"/>
      <c r="GWJ33"/>
      <c r="GWK33"/>
      <c r="GWL33"/>
      <c r="GWM33"/>
      <c r="GWN33"/>
      <c r="GWO33"/>
      <c r="GWP33"/>
      <c r="GWQ33"/>
      <c r="GWR33"/>
      <c r="GWS33"/>
      <c r="GWT33"/>
      <c r="GWU33"/>
      <c r="GWV33"/>
      <c r="GWW33"/>
      <c r="GWX33"/>
      <c r="GWY33"/>
      <c r="GWZ33"/>
      <c r="GXA33"/>
      <c r="GXB33"/>
      <c r="GXC33"/>
      <c r="GXD33"/>
      <c r="GXE33"/>
      <c r="GXF33"/>
      <c r="GXG33"/>
      <c r="GXH33"/>
      <c r="GXI33"/>
      <c r="GXJ33"/>
      <c r="GXK33"/>
      <c r="GXL33"/>
      <c r="GXM33"/>
      <c r="GXN33"/>
      <c r="GXO33"/>
      <c r="GXP33"/>
      <c r="GXQ33"/>
      <c r="GXR33"/>
      <c r="GXS33"/>
      <c r="GXT33"/>
      <c r="GXU33"/>
      <c r="GXV33"/>
      <c r="GXW33"/>
      <c r="GXX33"/>
      <c r="GXY33"/>
      <c r="GXZ33"/>
      <c r="GYA33"/>
      <c r="GYB33"/>
      <c r="GYC33"/>
      <c r="GYD33"/>
      <c r="GYE33"/>
      <c r="GYF33"/>
      <c r="GYG33"/>
      <c r="GYH33"/>
      <c r="GYI33"/>
      <c r="GYJ33"/>
      <c r="GYK33"/>
      <c r="GYL33"/>
      <c r="GYM33"/>
      <c r="GYN33"/>
      <c r="GYO33"/>
      <c r="GYP33"/>
      <c r="GYQ33"/>
      <c r="GYR33"/>
      <c r="GYS33"/>
      <c r="GYT33"/>
      <c r="GYU33"/>
      <c r="GYV33"/>
      <c r="GYW33"/>
      <c r="GYX33"/>
      <c r="GYY33"/>
      <c r="GYZ33"/>
      <c r="GZA33"/>
      <c r="GZB33"/>
      <c r="GZC33"/>
      <c r="GZD33"/>
      <c r="GZE33"/>
      <c r="GZF33"/>
      <c r="GZG33"/>
      <c r="GZH33"/>
      <c r="GZI33"/>
      <c r="GZJ33"/>
      <c r="GZK33"/>
      <c r="GZL33"/>
      <c r="GZM33"/>
      <c r="GZN33"/>
      <c r="GZO33"/>
      <c r="GZP33"/>
      <c r="GZQ33"/>
      <c r="GZR33"/>
      <c r="GZS33"/>
      <c r="GZT33"/>
      <c r="GZU33"/>
      <c r="GZV33"/>
      <c r="GZW33"/>
      <c r="GZX33"/>
      <c r="GZY33"/>
      <c r="GZZ33"/>
      <c r="HAA33"/>
      <c r="HAB33"/>
      <c r="HAC33"/>
      <c r="HAD33"/>
      <c r="HAE33"/>
      <c r="HAF33"/>
      <c r="HAG33"/>
      <c r="HAH33"/>
      <c r="HAI33"/>
      <c r="HAJ33"/>
      <c r="HAK33"/>
      <c r="HAL33"/>
      <c r="HAM33"/>
      <c r="HAN33"/>
      <c r="HAO33"/>
      <c r="HAP33"/>
      <c r="HAQ33"/>
      <c r="HAR33"/>
      <c r="HAS33"/>
      <c r="HAT33"/>
      <c r="HAU33"/>
      <c r="HAV33"/>
      <c r="HAW33"/>
      <c r="HAX33"/>
      <c r="HAY33"/>
      <c r="HAZ33"/>
      <c r="HBA33"/>
      <c r="HBB33"/>
      <c r="HBC33"/>
      <c r="HBD33"/>
      <c r="HBE33"/>
      <c r="HBF33"/>
      <c r="HBG33"/>
      <c r="HBH33"/>
      <c r="HBI33"/>
      <c r="HBJ33"/>
      <c r="HBK33"/>
      <c r="HBL33"/>
      <c r="HBM33"/>
      <c r="HBN33"/>
      <c r="HBO33"/>
      <c r="HBP33"/>
      <c r="HBQ33"/>
      <c r="HBR33"/>
      <c r="HBS33"/>
      <c r="HBT33"/>
      <c r="HBU33"/>
      <c r="HBV33"/>
      <c r="HBW33"/>
      <c r="HBX33"/>
      <c r="HBY33"/>
      <c r="HBZ33"/>
      <c r="HCA33"/>
      <c r="HCB33"/>
      <c r="HCC33"/>
      <c r="HCD33"/>
      <c r="HCE33"/>
      <c r="HCF33"/>
      <c r="HCG33"/>
      <c r="HCH33"/>
      <c r="HCI33"/>
      <c r="HCJ33"/>
      <c r="HCK33"/>
      <c r="HCL33"/>
      <c r="HCM33"/>
      <c r="HCN33"/>
      <c r="HCO33"/>
      <c r="HCP33"/>
      <c r="HCQ33"/>
      <c r="HCR33"/>
      <c r="HCS33"/>
      <c r="HCT33"/>
      <c r="HCU33"/>
      <c r="HCV33"/>
      <c r="HCW33"/>
      <c r="HCX33"/>
      <c r="HCY33"/>
      <c r="HCZ33"/>
      <c r="HDA33"/>
      <c r="HDB33"/>
      <c r="HDC33"/>
      <c r="HDD33"/>
      <c r="HDE33"/>
      <c r="HDF33"/>
      <c r="HDG33"/>
      <c r="HDH33"/>
      <c r="HDI33"/>
      <c r="HDJ33"/>
      <c r="HDK33"/>
      <c r="HDL33"/>
      <c r="HDM33"/>
      <c r="HDN33"/>
      <c r="HDO33"/>
      <c r="HDP33"/>
      <c r="HDQ33"/>
      <c r="HDR33"/>
      <c r="HDS33"/>
      <c r="HDT33"/>
      <c r="HDU33"/>
      <c r="HDV33"/>
      <c r="HDW33"/>
      <c r="HDX33"/>
      <c r="HDY33"/>
      <c r="HDZ33"/>
      <c r="HEA33"/>
      <c r="HEB33"/>
      <c r="HEC33"/>
      <c r="HED33"/>
      <c r="HEE33"/>
      <c r="HEF33"/>
      <c r="HEG33"/>
      <c r="HEH33"/>
      <c r="HEI33"/>
      <c r="HEJ33"/>
      <c r="HEK33"/>
      <c r="HEL33"/>
      <c r="HEM33"/>
      <c r="HEN33"/>
      <c r="HEO33"/>
      <c r="HEP33"/>
      <c r="HEQ33"/>
      <c r="HER33"/>
      <c r="HES33"/>
      <c r="HET33"/>
      <c r="HEU33"/>
      <c r="HEV33"/>
      <c r="HEW33"/>
      <c r="HEX33"/>
      <c r="HEY33"/>
      <c r="HEZ33"/>
      <c r="HFA33"/>
      <c r="HFB33"/>
      <c r="HFC33"/>
      <c r="HFD33"/>
      <c r="HFE33"/>
      <c r="HFF33"/>
      <c r="HFG33"/>
      <c r="HFH33"/>
      <c r="HFI33"/>
      <c r="HFJ33"/>
      <c r="HFK33"/>
      <c r="HFL33"/>
      <c r="HFM33"/>
      <c r="HFN33"/>
      <c r="HFO33"/>
      <c r="HFP33"/>
      <c r="HFQ33"/>
      <c r="HFR33"/>
      <c r="HFS33"/>
      <c r="HFT33"/>
      <c r="HFU33"/>
      <c r="HFV33"/>
      <c r="HFW33"/>
      <c r="HFX33"/>
      <c r="HFY33"/>
      <c r="HFZ33"/>
      <c r="HGA33"/>
      <c r="HGB33"/>
      <c r="HGC33"/>
      <c r="HGD33"/>
      <c r="HGE33"/>
      <c r="HGF33"/>
      <c r="HGG33"/>
      <c r="HGH33"/>
      <c r="HGI33"/>
      <c r="HGJ33"/>
      <c r="HGK33"/>
      <c r="HGL33"/>
      <c r="HGM33"/>
      <c r="HGN33"/>
      <c r="HGO33"/>
      <c r="HGP33"/>
      <c r="HGQ33"/>
      <c r="HGR33"/>
      <c r="HGS33"/>
      <c r="HGT33"/>
      <c r="HGU33"/>
      <c r="HGV33"/>
      <c r="HGW33"/>
      <c r="HGX33"/>
      <c r="HGY33"/>
      <c r="HGZ33"/>
      <c r="HHA33"/>
      <c r="HHB33"/>
      <c r="HHC33"/>
      <c r="HHD33"/>
      <c r="HHE33"/>
      <c r="HHF33"/>
      <c r="HHG33"/>
      <c r="HHH33"/>
      <c r="HHI33"/>
      <c r="HHJ33"/>
      <c r="HHK33"/>
      <c r="HHL33"/>
      <c r="HHM33"/>
      <c r="HHN33"/>
      <c r="HHO33"/>
      <c r="HHP33"/>
      <c r="HHQ33"/>
      <c r="HHR33"/>
      <c r="HHS33"/>
      <c r="HHT33"/>
      <c r="HHU33"/>
      <c r="HHV33"/>
      <c r="HHW33"/>
      <c r="HHX33"/>
      <c r="HHY33"/>
      <c r="HHZ33"/>
      <c r="HIA33"/>
      <c r="HIB33"/>
      <c r="HIC33"/>
      <c r="HID33"/>
      <c r="HIE33"/>
      <c r="HIF33"/>
      <c r="HIG33"/>
      <c r="HIH33"/>
      <c r="HII33"/>
      <c r="HIJ33"/>
      <c r="HIK33"/>
      <c r="HIL33"/>
      <c r="HIM33"/>
      <c r="HIN33"/>
      <c r="HIO33"/>
      <c r="HIP33"/>
      <c r="HIQ33"/>
      <c r="HIR33"/>
      <c r="HIS33"/>
      <c r="HIT33"/>
      <c r="HIU33"/>
      <c r="HIV33"/>
      <c r="HIW33"/>
      <c r="HIX33"/>
      <c r="HIY33"/>
      <c r="HIZ33"/>
      <c r="HJA33"/>
      <c r="HJB33"/>
      <c r="HJC33"/>
      <c r="HJD33"/>
      <c r="HJE33"/>
      <c r="HJF33"/>
      <c r="HJG33"/>
      <c r="HJH33"/>
      <c r="HJI33"/>
      <c r="HJJ33"/>
      <c r="HJK33"/>
      <c r="HJL33"/>
      <c r="HJM33"/>
      <c r="HJN33"/>
      <c r="HJO33"/>
      <c r="HJP33"/>
      <c r="HJQ33"/>
      <c r="HJR33"/>
      <c r="HJS33"/>
      <c r="HJT33"/>
      <c r="HJU33"/>
      <c r="HJV33"/>
      <c r="HJW33"/>
      <c r="HJX33"/>
      <c r="HJY33"/>
      <c r="HJZ33"/>
      <c r="HKA33"/>
      <c r="HKB33"/>
      <c r="HKC33"/>
      <c r="HKD33"/>
      <c r="HKE33"/>
      <c r="HKF33"/>
      <c r="HKG33"/>
      <c r="HKH33"/>
      <c r="HKI33"/>
      <c r="HKJ33"/>
      <c r="HKK33"/>
      <c r="HKL33"/>
      <c r="HKM33"/>
      <c r="HKN33"/>
      <c r="HKO33"/>
      <c r="HKP33"/>
      <c r="HKQ33"/>
      <c r="HKR33"/>
      <c r="HKS33"/>
      <c r="HKT33"/>
      <c r="HKU33"/>
      <c r="HKV33"/>
      <c r="HKW33"/>
      <c r="HKX33"/>
      <c r="HKY33"/>
      <c r="HKZ33"/>
      <c r="HLA33"/>
      <c r="HLB33"/>
      <c r="HLC33"/>
      <c r="HLD33"/>
      <c r="HLE33"/>
      <c r="HLF33"/>
      <c r="HLG33"/>
      <c r="HLH33"/>
      <c r="HLI33"/>
      <c r="HLJ33"/>
      <c r="HLK33"/>
      <c r="HLL33"/>
      <c r="HLM33"/>
      <c r="HLN33"/>
      <c r="HLO33"/>
      <c r="HLP33"/>
      <c r="HLQ33"/>
      <c r="HLR33"/>
      <c r="HLS33"/>
      <c r="HLT33"/>
      <c r="HLU33"/>
      <c r="HLV33"/>
      <c r="HLW33"/>
      <c r="HLX33"/>
      <c r="HLY33"/>
      <c r="HLZ33"/>
      <c r="HMA33"/>
      <c r="HMB33"/>
      <c r="HMC33"/>
      <c r="HMD33"/>
      <c r="HME33"/>
      <c r="HMF33"/>
      <c r="HMG33"/>
      <c r="HMH33"/>
      <c r="HMI33"/>
      <c r="HMJ33"/>
      <c r="HMK33"/>
      <c r="HML33"/>
      <c r="HMM33"/>
      <c r="HMN33"/>
      <c r="HMO33"/>
      <c r="HMP33"/>
      <c r="HMQ33"/>
      <c r="HMR33"/>
      <c r="HMS33"/>
      <c r="HMT33"/>
      <c r="HMU33"/>
      <c r="HMV33"/>
      <c r="HMW33"/>
      <c r="HMX33"/>
      <c r="HMY33"/>
      <c r="HMZ33"/>
      <c r="HNA33"/>
      <c r="HNB33"/>
      <c r="HNC33"/>
      <c r="HND33"/>
      <c r="HNE33"/>
      <c r="HNF33"/>
      <c r="HNG33"/>
      <c r="HNH33"/>
      <c r="HNI33"/>
      <c r="HNJ33"/>
      <c r="HNK33"/>
      <c r="HNL33"/>
      <c r="HNM33"/>
      <c r="HNN33"/>
      <c r="HNO33"/>
      <c r="HNP33"/>
      <c r="HNQ33"/>
      <c r="HNR33"/>
      <c r="HNS33"/>
      <c r="HNT33"/>
      <c r="HNU33"/>
      <c r="HNV33"/>
      <c r="HNW33"/>
      <c r="HNX33"/>
      <c r="HNY33"/>
      <c r="HNZ33"/>
      <c r="HOA33"/>
      <c r="HOB33"/>
      <c r="HOC33"/>
      <c r="HOD33"/>
      <c r="HOE33"/>
      <c r="HOF33"/>
      <c r="HOG33"/>
      <c r="HOH33"/>
      <c r="HOI33"/>
      <c r="HOJ33"/>
      <c r="HOK33"/>
      <c r="HOL33"/>
      <c r="HOM33"/>
      <c r="HON33"/>
      <c r="HOO33"/>
      <c r="HOP33"/>
      <c r="HOQ33"/>
      <c r="HOR33"/>
      <c r="HOS33"/>
      <c r="HOT33"/>
      <c r="HOU33"/>
      <c r="HOV33"/>
      <c r="HOW33"/>
      <c r="HOX33"/>
      <c r="HOY33"/>
      <c r="HOZ33"/>
      <c r="HPA33"/>
      <c r="HPB33"/>
      <c r="HPC33"/>
      <c r="HPD33"/>
      <c r="HPE33"/>
      <c r="HPF33"/>
      <c r="HPG33"/>
      <c r="HPH33"/>
      <c r="HPI33"/>
      <c r="HPJ33"/>
      <c r="HPK33"/>
      <c r="HPL33"/>
      <c r="HPM33"/>
      <c r="HPN33"/>
      <c r="HPO33"/>
      <c r="HPP33"/>
      <c r="HPQ33"/>
      <c r="HPR33"/>
      <c r="HPS33"/>
      <c r="HPT33"/>
      <c r="HPU33"/>
      <c r="HPV33"/>
      <c r="HPW33"/>
      <c r="HPX33"/>
      <c r="HPY33"/>
      <c r="HPZ33"/>
      <c r="HQA33"/>
      <c r="HQB33"/>
      <c r="HQC33"/>
      <c r="HQD33"/>
      <c r="HQE33"/>
      <c r="HQF33"/>
      <c r="HQG33"/>
      <c r="HQH33"/>
      <c r="HQI33"/>
      <c r="HQJ33"/>
      <c r="HQK33"/>
      <c r="HQL33"/>
      <c r="HQM33"/>
      <c r="HQN33"/>
      <c r="HQO33"/>
      <c r="HQP33"/>
      <c r="HQQ33"/>
      <c r="HQR33"/>
      <c r="HQS33"/>
      <c r="HQT33"/>
      <c r="HQU33"/>
      <c r="HQV33"/>
      <c r="HQW33"/>
      <c r="HQX33"/>
      <c r="HQY33"/>
      <c r="HQZ33"/>
      <c r="HRA33"/>
      <c r="HRB33"/>
      <c r="HRC33"/>
      <c r="HRD33"/>
      <c r="HRE33"/>
      <c r="HRF33"/>
      <c r="HRG33"/>
      <c r="HRH33"/>
      <c r="HRI33"/>
      <c r="HRJ33"/>
      <c r="HRK33"/>
      <c r="HRL33"/>
      <c r="HRM33"/>
      <c r="HRN33"/>
      <c r="HRO33"/>
      <c r="HRP33"/>
      <c r="HRQ33"/>
      <c r="HRR33"/>
      <c r="HRS33"/>
      <c r="HRT33"/>
      <c r="HRU33"/>
      <c r="HRV33"/>
      <c r="HRW33"/>
      <c r="HRX33"/>
      <c r="HRY33"/>
      <c r="HRZ33"/>
      <c r="HSA33"/>
      <c r="HSB33"/>
      <c r="HSC33"/>
      <c r="HSD33"/>
      <c r="HSE33"/>
      <c r="HSF33"/>
      <c r="HSG33"/>
      <c r="HSH33"/>
      <c r="HSI33"/>
      <c r="HSJ33"/>
      <c r="HSK33"/>
      <c r="HSL33"/>
      <c r="HSM33"/>
      <c r="HSN33"/>
      <c r="HSO33"/>
      <c r="HSP33"/>
      <c r="HSQ33"/>
      <c r="HSR33"/>
      <c r="HSS33"/>
      <c r="HST33"/>
      <c r="HSU33"/>
      <c r="HSV33"/>
      <c r="HSW33"/>
      <c r="HSX33"/>
      <c r="HSY33"/>
      <c r="HSZ33"/>
      <c r="HTA33"/>
      <c r="HTB33"/>
      <c r="HTC33"/>
      <c r="HTD33"/>
      <c r="HTE33"/>
      <c r="HTF33"/>
      <c r="HTG33"/>
      <c r="HTH33"/>
      <c r="HTI33"/>
      <c r="HTJ33"/>
      <c r="HTK33"/>
      <c r="HTL33"/>
      <c r="HTM33"/>
      <c r="HTN33"/>
      <c r="HTO33"/>
      <c r="HTP33"/>
      <c r="HTQ33"/>
      <c r="HTR33"/>
      <c r="HTS33"/>
      <c r="HTT33"/>
      <c r="HTU33"/>
      <c r="HTV33"/>
      <c r="HTW33"/>
      <c r="HTX33"/>
      <c r="HTY33"/>
      <c r="HTZ33"/>
      <c r="HUA33"/>
      <c r="HUB33"/>
      <c r="HUC33"/>
      <c r="HUD33"/>
      <c r="HUE33"/>
      <c r="HUF33"/>
      <c r="HUG33"/>
      <c r="HUH33"/>
      <c r="HUI33"/>
      <c r="HUJ33"/>
      <c r="HUK33"/>
      <c r="HUL33"/>
      <c r="HUM33"/>
      <c r="HUN33"/>
      <c r="HUO33"/>
      <c r="HUP33"/>
      <c r="HUQ33"/>
      <c r="HUR33"/>
      <c r="HUS33"/>
      <c r="HUT33"/>
      <c r="HUU33"/>
      <c r="HUV33"/>
      <c r="HUW33"/>
      <c r="HUX33"/>
      <c r="HUY33"/>
      <c r="HUZ33"/>
      <c r="HVA33"/>
      <c r="HVB33"/>
      <c r="HVC33"/>
      <c r="HVD33"/>
      <c r="HVE33"/>
      <c r="HVF33"/>
      <c r="HVG33"/>
      <c r="HVH33"/>
      <c r="HVI33"/>
      <c r="HVJ33"/>
      <c r="HVK33"/>
      <c r="HVL33"/>
      <c r="HVM33"/>
      <c r="HVN33"/>
      <c r="HVO33"/>
      <c r="HVP33"/>
      <c r="HVQ33"/>
      <c r="HVR33"/>
      <c r="HVS33"/>
      <c r="HVT33"/>
      <c r="HVU33"/>
      <c r="HVV33"/>
      <c r="HVW33"/>
      <c r="HVX33"/>
      <c r="HVY33"/>
      <c r="HVZ33"/>
      <c r="HWA33"/>
      <c r="HWB33"/>
      <c r="HWC33"/>
      <c r="HWD33"/>
      <c r="HWE33"/>
      <c r="HWF33"/>
      <c r="HWG33"/>
      <c r="HWH33"/>
      <c r="HWI33"/>
      <c r="HWJ33"/>
      <c r="HWK33"/>
      <c r="HWL33"/>
      <c r="HWM33"/>
      <c r="HWN33"/>
      <c r="HWO33"/>
      <c r="HWP33"/>
      <c r="HWQ33"/>
      <c r="HWR33"/>
      <c r="HWS33"/>
      <c r="HWT33"/>
      <c r="HWU33"/>
      <c r="HWV33"/>
      <c r="HWW33"/>
      <c r="HWX33"/>
      <c r="HWY33"/>
      <c r="HWZ33"/>
      <c r="HXA33"/>
      <c r="HXB33"/>
      <c r="HXC33"/>
      <c r="HXD33"/>
      <c r="HXE33"/>
      <c r="HXF33"/>
      <c r="HXG33"/>
      <c r="HXH33"/>
      <c r="HXI33"/>
      <c r="HXJ33"/>
      <c r="HXK33"/>
      <c r="HXL33"/>
      <c r="HXM33"/>
      <c r="HXN33"/>
      <c r="HXO33"/>
      <c r="HXP33"/>
      <c r="HXQ33"/>
      <c r="HXR33"/>
      <c r="HXS33"/>
      <c r="HXT33"/>
      <c r="HXU33"/>
      <c r="HXV33"/>
      <c r="HXW33"/>
      <c r="HXX33"/>
      <c r="HXY33"/>
      <c r="HXZ33"/>
      <c r="HYA33"/>
      <c r="HYB33"/>
      <c r="HYC33"/>
      <c r="HYD33"/>
      <c r="HYE33"/>
      <c r="HYF33"/>
      <c r="HYG33"/>
      <c r="HYH33"/>
      <c r="HYI33"/>
      <c r="HYJ33"/>
      <c r="HYK33"/>
      <c r="HYL33"/>
      <c r="HYM33"/>
      <c r="HYN33"/>
      <c r="HYO33"/>
      <c r="HYP33"/>
      <c r="HYQ33"/>
      <c r="HYR33"/>
      <c r="HYS33"/>
      <c r="HYT33"/>
      <c r="HYU33"/>
      <c r="HYV33"/>
      <c r="HYW33"/>
      <c r="HYX33"/>
      <c r="HYY33"/>
      <c r="HYZ33"/>
      <c r="HZA33"/>
      <c r="HZB33"/>
      <c r="HZC33"/>
      <c r="HZD33"/>
      <c r="HZE33"/>
      <c r="HZF33"/>
      <c r="HZG33"/>
      <c r="HZH33"/>
      <c r="HZI33"/>
      <c r="HZJ33"/>
      <c r="HZK33"/>
      <c r="HZL33"/>
      <c r="HZM33"/>
      <c r="HZN33"/>
      <c r="HZO33"/>
      <c r="HZP33"/>
      <c r="HZQ33"/>
      <c r="HZR33"/>
      <c r="HZS33"/>
      <c r="HZT33"/>
      <c r="HZU33"/>
      <c r="HZV33"/>
      <c r="HZW33"/>
      <c r="HZX33"/>
      <c r="HZY33"/>
      <c r="HZZ33"/>
      <c r="IAA33"/>
      <c r="IAB33"/>
      <c r="IAC33"/>
      <c r="IAD33"/>
      <c r="IAE33"/>
      <c r="IAF33"/>
      <c r="IAG33"/>
      <c r="IAH33"/>
      <c r="IAI33"/>
      <c r="IAJ33"/>
      <c r="IAK33"/>
      <c r="IAL33"/>
      <c r="IAM33"/>
      <c r="IAN33"/>
      <c r="IAO33"/>
      <c r="IAP33"/>
      <c r="IAQ33"/>
      <c r="IAR33"/>
      <c r="IAS33"/>
      <c r="IAT33"/>
      <c r="IAU33"/>
      <c r="IAV33"/>
      <c r="IAW33"/>
      <c r="IAX33"/>
      <c r="IAY33"/>
      <c r="IAZ33"/>
      <c r="IBA33"/>
      <c r="IBB33"/>
      <c r="IBC33"/>
      <c r="IBD33"/>
      <c r="IBE33"/>
      <c r="IBF33"/>
      <c r="IBG33"/>
      <c r="IBH33"/>
      <c r="IBI33"/>
      <c r="IBJ33"/>
      <c r="IBK33"/>
      <c r="IBL33"/>
      <c r="IBM33"/>
      <c r="IBN33"/>
      <c r="IBO33"/>
      <c r="IBP33"/>
      <c r="IBQ33"/>
      <c r="IBR33"/>
      <c r="IBS33"/>
      <c r="IBT33"/>
      <c r="IBU33"/>
      <c r="IBV33"/>
      <c r="IBW33"/>
      <c r="IBX33"/>
      <c r="IBY33"/>
      <c r="IBZ33"/>
      <c r="ICA33"/>
      <c r="ICB33"/>
      <c r="ICC33"/>
      <c r="ICD33"/>
      <c r="ICE33"/>
      <c r="ICF33"/>
      <c r="ICG33"/>
      <c r="ICH33"/>
      <c r="ICI33"/>
      <c r="ICJ33"/>
      <c r="ICK33"/>
      <c r="ICL33"/>
      <c r="ICM33"/>
      <c r="ICN33"/>
      <c r="ICO33"/>
      <c r="ICP33"/>
      <c r="ICQ33"/>
      <c r="ICR33"/>
      <c r="ICS33"/>
      <c r="ICT33"/>
      <c r="ICU33"/>
      <c r="ICV33"/>
      <c r="ICW33"/>
      <c r="ICX33"/>
      <c r="ICY33"/>
      <c r="ICZ33"/>
      <c r="IDA33"/>
      <c r="IDB33"/>
      <c r="IDC33"/>
      <c r="IDD33"/>
      <c r="IDE33"/>
      <c r="IDF33"/>
      <c r="IDG33"/>
      <c r="IDH33"/>
      <c r="IDI33"/>
      <c r="IDJ33"/>
      <c r="IDK33"/>
      <c r="IDL33"/>
      <c r="IDM33"/>
      <c r="IDN33"/>
      <c r="IDO33"/>
      <c r="IDP33"/>
      <c r="IDQ33"/>
      <c r="IDR33"/>
      <c r="IDS33"/>
      <c r="IDT33"/>
      <c r="IDU33"/>
      <c r="IDV33"/>
      <c r="IDW33"/>
      <c r="IDX33"/>
      <c r="IDY33"/>
      <c r="IDZ33"/>
      <c r="IEA33"/>
      <c r="IEB33"/>
      <c r="IEC33"/>
      <c r="IED33"/>
      <c r="IEE33"/>
      <c r="IEF33"/>
      <c r="IEG33"/>
      <c r="IEH33"/>
      <c r="IEI33"/>
      <c r="IEJ33"/>
      <c r="IEK33"/>
      <c r="IEL33"/>
      <c r="IEM33"/>
      <c r="IEN33"/>
      <c r="IEO33"/>
      <c r="IEP33"/>
      <c r="IEQ33"/>
      <c r="IER33"/>
      <c r="IES33"/>
      <c r="IET33"/>
      <c r="IEU33"/>
      <c r="IEV33"/>
      <c r="IEW33"/>
      <c r="IEX33"/>
      <c r="IEY33"/>
      <c r="IEZ33"/>
      <c r="IFA33"/>
      <c r="IFB33"/>
      <c r="IFC33"/>
      <c r="IFD33"/>
      <c r="IFE33"/>
      <c r="IFF33"/>
      <c r="IFG33"/>
      <c r="IFH33"/>
      <c r="IFI33"/>
      <c r="IFJ33"/>
      <c r="IFK33"/>
      <c r="IFL33"/>
      <c r="IFM33"/>
      <c r="IFN33"/>
      <c r="IFO33"/>
      <c r="IFP33"/>
      <c r="IFQ33"/>
      <c r="IFR33"/>
      <c r="IFS33"/>
      <c r="IFT33"/>
      <c r="IFU33"/>
      <c r="IFV33"/>
      <c r="IFW33"/>
      <c r="IFX33"/>
      <c r="IFY33"/>
      <c r="IFZ33"/>
      <c r="IGA33"/>
      <c r="IGB33"/>
      <c r="IGC33"/>
      <c r="IGD33"/>
      <c r="IGE33"/>
      <c r="IGF33"/>
      <c r="IGG33"/>
      <c r="IGH33"/>
      <c r="IGI33"/>
      <c r="IGJ33"/>
      <c r="IGK33"/>
      <c r="IGL33"/>
      <c r="IGM33"/>
      <c r="IGN33"/>
      <c r="IGO33"/>
      <c r="IGP33"/>
      <c r="IGQ33"/>
      <c r="IGR33"/>
      <c r="IGS33"/>
      <c r="IGT33"/>
      <c r="IGU33"/>
      <c r="IGV33"/>
      <c r="IGW33"/>
      <c r="IGX33"/>
      <c r="IGY33"/>
      <c r="IGZ33"/>
      <c r="IHA33"/>
      <c r="IHB33"/>
      <c r="IHC33"/>
      <c r="IHD33"/>
      <c r="IHE33"/>
      <c r="IHF33"/>
      <c r="IHG33"/>
      <c r="IHH33"/>
      <c r="IHI33"/>
      <c r="IHJ33"/>
      <c r="IHK33"/>
      <c r="IHL33"/>
      <c r="IHM33"/>
      <c r="IHN33"/>
      <c r="IHO33"/>
      <c r="IHP33"/>
      <c r="IHQ33"/>
      <c r="IHR33"/>
      <c r="IHS33"/>
      <c r="IHT33"/>
      <c r="IHU33"/>
      <c r="IHV33"/>
      <c r="IHW33"/>
      <c r="IHX33"/>
      <c r="IHY33"/>
      <c r="IHZ33"/>
      <c r="IIA33"/>
      <c r="IIB33"/>
      <c r="IIC33"/>
      <c r="IID33"/>
      <c r="IIE33"/>
      <c r="IIF33"/>
      <c r="IIG33"/>
      <c r="IIH33"/>
      <c r="III33"/>
      <c r="IIJ33"/>
      <c r="IIK33"/>
      <c r="IIL33"/>
      <c r="IIM33"/>
      <c r="IIN33"/>
      <c r="IIO33"/>
      <c r="IIP33"/>
      <c r="IIQ33"/>
      <c r="IIR33"/>
      <c r="IIS33"/>
      <c r="IIT33"/>
      <c r="IIU33"/>
      <c r="IIV33"/>
      <c r="IIW33"/>
      <c r="IIX33"/>
      <c r="IIY33"/>
      <c r="IIZ33"/>
      <c r="IJA33"/>
      <c r="IJB33"/>
      <c r="IJC33"/>
      <c r="IJD33"/>
      <c r="IJE33"/>
      <c r="IJF33"/>
      <c r="IJG33"/>
      <c r="IJH33"/>
      <c r="IJI33"/>
      <c r="IJJ33"/>
      <c r="IJK33"/>
      <c r="IJL33"/>
      <c r="IJM33"/>
      <c r="IJN33"/>
      <c r="IJO33"/>
      <c r="IJP33"/>
      <c r="IJQ33"/>
      <c r="IJR33"/>
      <c r="IJS33"/>
      <c r="IJT33"/>
      <c r="IJU33"/>
      <c r="IJV33"/>
      <c r="IJW33"/>
      <c r="IJX33"/>
      <c r="IJY33"/>
      <c r="IJZ33"/>
      <c r="IKA33"/>
      <c r="IKB33"/>
      <c r="IKC33"/>
      <c r="IKD33"/>
      <c r="IKE33"/>
      <c r="IKF33"/>
      <c r="IKG33"/>
      <c r="IKH33"/>
      <c r="IKI33"/>
      <c r="IKJ33"/>
      <c r="IKK33"/>
      <c r="IKL33"/>
      <c r="IKM33"/>
      <c r="IKN33"/>
      <c r="IKO33"/>
      <c r="IKP33"/>
      <c r="IKQ33"/>
      <c r="IKR33"/>
      <c r="IKS33"/>
      <c r="IKT33"/>
      <c r="IKU33"/>
      <c r="IKV33"/>
      <c r="IKW33"/>
      <c r="IKX33"/>
      <c r="IKY33"/>
      <c r="IKZ33"/>
      <c r="ILA33"/>
      <c r="ILB33"/>
      <c r="ILC33"/>
      <c r="ILD33"/>
      <c r="ILE33"/>
      <c r="ILF33"/>
      <c r="ILG33"/>
      <c r="ILH33"/>
      <c r="ILI33"/>
      <c r="ILJ33"/>
      <c r="ILK33"/>
      <c r="ILL33"/>
      <c r="ILM33"/>
      <c r="ILN33"/>
      <c r="ILO33"/>
      <c r="ILP33"/>
      <c r="ILQ33"/>
      <c r="ILR33"/>
      <c r="ILS33"/>
      <c r="ILT33"/>
      <c r="ILU33"/>
      <c r="ILV33"/>
      <c r="ILW33"/>
      <c r="ILX33"/>
      <c r="ILY33"/>
      <c r="ILZ33"/>
      <c r="IMA33"/>
      <c r="IMB33"/>
      <c r="IMC33"/>
      <c r="IMD33"/>
      <c r="IME33"/>
      <c r="IMF33"/>
      <c r="IMG33"/>
      <c r="IMH33"/>
      <c r="IMI33"/>
      <c r="IMJ33"/>
      <c r="IMK33"/>
      <c r="IML33"/>
      <c r="IMM33"/>
      <c r="IMN33"/>
      <c r="IMO33"/>
      <c r="IMP33"/>
      <c r="IMQ33"/>
      <c r="IMR33"/>
      <c r="IMS33"/>
      <c r="IMT33"/>
      <c r="IMU33"/>
      <c r="IMV33"/>
      <c r="IMW33"/>
      <c r="IMX33"/>
      <c r="IMY33"/>
      <c r="IMZ33"/>
      <c r="INA33"/>
      <c r="INB33"/>
      <c r="INC33"/>
      <c r="IND33"/>
      <c r="INE33"/>
      <c r="INF33"/>
      <c r="ING33"/>
      <c r="INH33"/>
      <c r="INI33"/>
      <c r="INJ33"/>
      <c r="INK33"/>
      <c r="INL33"/>
      <c r="INM33"/>
      <c r="INN33"/>
      <c r="INO33"/>
      <c r="INP33"/>
      <c r="INQ33"/>
      <c r="INR33"/>
      <c r="INS33"/>
      <c r="INT33"/>
      <c r="INU33"/>
      <c r="INV33"/>
      <c r="INW33"/>
      <c r="INX33"/>
      <c r="INY33"/>
      <c r="INZ33"/>
      <c r="IOA33"/>
      <c r="IOB33"/>
      <c r="IOC33"/>
      <c r="IOD33"/>
      <c r="IOE33"/>
      <c r="IOF33"/>
      <c r="IOG33"/>
      <c r="IOH33"/>
      <c r="IOI33"/>
      <c r="IOJ33"/>
      <c r="IOK33"/>
      <c r="IOL33"/>
      <c r="IOM33"/>
      <c r="ION33"/>
      <c r="IOO33"/>
      <c r="IOP33"/>
      <c r="IOQ33"/>
      <c r="IOR33"/>
      <c r="IOS33"/>
      <c r="IOT33"/>
      <c r="IOU33"/>
      <c r="IOV33"/>
      <c r="IOW33"/>
      <c r="IOX33"/>
      <c r="IOY33"/>
      <c r="IOZ33"/>
      <c r="IPA33"/>
      <c r="IPB33"/>
      <c r="IPC33"/>
      <c r="IPD33"/>
      <c r="IPE33"/>
      <c r="IPF33"/>
      <c r="IPG33"/>
      <c r="IPH33"/>
      <c r="IPI33"/>
      <c r="IPJ33"/>
      <c r="IPK33"/>
      <c r="IPL33"/>
      <c r="IPM33"/>
      <c r="IPN33"/>
      <c r="IPO33"/>
      <c r="IPP33"/>
      <c r="IPQ33"/>
      <c r="IPR33"/>
      <c r="IPS33"/>
      <c r="IPT33"/>
      <c r="IPU33"/>
      <c r="IPV33"/>
      <c r="IPW33"/>
      <c r="IPX33"/>
      <c r="IPY33"/>
      <c r="IPZ33"/>
      <c r="IQA33"/>
      <c r="IQB33"/>
      <c r="IQC33"/>
      <c r="IQD33"/>
      <c r="IQE33"/>
      <c r="IQF33"/>
      <c r="IQG33"/>
      <c r="IQH33"/>
      <c r="IQI33"/>
      <c r="IQJ33"/>
      <c r="IQK33"/>
      <c r="IQL33"/>
      <c r="IQM33"/>
      <c r="IQN33"/>
      <c r="IQO33"/>
      <c r="IQP33"/>
      <c r="IQQ33"/>
      <c r="IQR33"/>
      <c r="IQS33"/>
      <c r="IQT33"/>
      <c r="IQU33"/>
      <c r="IQV33"/>
      <c r="IQW33"/>
      <c r="IQX33"/>
      <c r="IQY33"/>
      <c r="IQZ33"/>
      <c r="IRA33"/>
      <c r="IRB33"/>
      <c r="IRC33"/>
      <c r="IRD33"/>
      <c r="IRE33"/>
      <c r="IRF33"/>
      <c r="IRG33"/>
      <c r="IRH33"/>
      <c r="IRI33"/>
      <c r="IRJ33"/>
      <c r="IRK33"/>
      <c r="IRL33"/>
      <c r="IRM33"/>
      <c r="IRN33"/>
      <c r="IRO33"/>
      <c r="IRP33"/>
      <c r="IRQ33"/>
      <c r="IRR33"/>
      <c r="IRS33"/>
      <c r="IRT33"/>
      <c r="IRU33"/>
      <c r="IRV33"/>
      <c r="IRW33"/>
      <c r="IRX33"/>
      <c r="IRY33"/>
      <c r="IRZ33"/>
      <c r="ISA33"/>
      <c r="ISB33"/>
      <c r="ISC33"/>
      <c r="ISD33"/>
      <c r="ISE33"/>
      <c r="ISF33"/>
      <c r="ISG33"/>
      <c r="ISH33"/>
      <c r="ISI33"/>
      <c r="ISJ33"/>
      <c r="ISK33"/>
      <c r="ISL33"/>
      <c r="ISM33"/>
      <c r="ISN33"/>
      <c r="ISO33"/>
      <c r="ISP33"/>
      <c r="ISQ33"/>
      <c r="ISR33"/>
      <c r="ISS33"/>
      <c r="IST33"/>
      <c r="ISU33"/>
      <c r="ISV33"/>
      <c r="ISW33"/>
      <c r="ISX33"/>
      <c r="ISY33"/>
      <c r="ISZ33"/>
      <c r="ITA33"/>
      <c r="ITB33"/>
      <c r="ITC33"/>
      <c r="ITD33"/>
      <c r="ITE33"/>
      <c r="ITF33"/>
      <c r="ITG33"/>
      <c r="ITH33"/>
      <c r="ITI33"/>
      <c r="ITJ33"/>
      <c r="ITK33"/>
      <c r="ITL33"/>
      <c r="ITM33"/>
      <c r="ITN33"/>
      <c r="ITO33"/>
      <c r="ITP33"/>
      <c r="ITQ33"/>
      <c r="ITR33"/>
      <c r="ITS33"/>
      <c r="ITT33"/>
      <c r="ITU33"/>
      <c r="ITV33"/>
      <c r="ITW33"/>
      <c r="ITX33"/>
      <c r="ITY33"/>
      <c r="ITZ33"/>
      <c r="IUA33"/>
      <c r="IUB33"/>
      <c r="IUC33"/>
      <c r="IUD33"/>
      <c r="IUE33"/>
      <c r="IUF33"/>
      <c r="IUG33"/>
      <c r="IUH33"/>
      <c r="IUI33"/>
      <c r="IUJ33"/>
      <c r="IUK33"/>
      <c r="IUL33"/>
      <c r="IUM33"/>
      <c r="IUN33"/>
      <c r="IUO33"/>
      <c r="IUP33"/>
      <c r="IUQ33"/>
      <c r="IUR33"/>
      <c r="IUS33"/>
      <c r="IUT33"/>
      <c r="IUU33"/>
      <c r="IUV33"/>
      <c r="IUW33"/>
      <c r="IUX33"/>
      <c r="IUY33"/>
      <c r="IUZ33"/>
      <c r="IVA33"/>
      <c r="IVB33"/>
      <c r="IVC33"/>
      <c r="IVD33"/>
      <c r="IVE33"/>
      <c r="IVF33"/>
      <c r="IVG33"/>
      <c r="IVH33"/>
      <c r="IVI33"/>
      <c r="IVJ33"/>
      <c r="IVK33"/>
      <c r="IVL33"/>
      <c r="IVM33"/>
      <c r="IVN33"/>
      <c r="IVO33"/>
      <c r="IVP33"/>
      <c r="IVQ33"/>
      <c r="IVR33"/>
      <c r="IVS33"/>
      <c r="IVT33"/>
      <c r="IVU33"/>
      <c r="IVV33"/>
      <c r="IVW33"/>
      <c r="IVX33"/>
      <c r="IVY33"/>
      <c r="IVZ33"/>
      <c r="IWA33"/>
      <c r="IWB33"/>
      <c r="IWC33"/>
      <c r="IWD33"/>
      <c r="IWE33"/>
      <c r="IWF33"/>
      <c r="IWG33"/>
      <c r="IWH33"/>
      <c r="IWI33"/>
      <c r="IWJ33"/>
      <c r="IWK33"/>
      <c r="IWL33"/>
      <c r="IWM33"/>
      <c r="IWN33"/>
      <c r="IWO33"/>
      <c r="IWP33"/>
      <c r="IWQ33"/>
      <c r="IWR33"/>
      <c r="IWS33"/>
      <c r="IWT33"/>
      <c r="IWU33"/>
      <c r="IWV33"/>
      <c r="IWW33"/>
      <c r="IWX33"/>
      <c r="IWY33"/>
      <c r="IWZ33"/>
      <c r="IXA33"/>
      <c r="IXB33"/>
      <c r="IXC33"/>
      <c r="IXD33"/>
      <c r="IXE33"/>
      <c r="IXF33"/>
      <c r="IXG33"/>
      <c r="IXH33"/>
      <c r="IXI33"/>
      <c r="IXJ33"/>
      <c r="IXK33"/>
      <c r="IXL33"/>
      <c r="IXM33"/>
      <c r="IXN33"/>
      <c r="IXO33"/>
      <c r="IXP33"/>
      <c r="IXQ33"/>
      <c r="IXR33"/>
      <c r="IXS33"/>
      <c r="IXT33"/>
      <c r="IXU33"/>
      <c r="IXV33"/>
      <c r="IXW33"/>
      <c r="IXX33"/>
      <c r="IXY33"/>
      <c r="IXZ33"/>
      <c r="IYA33"/>
      <c r="IYB33"/>
      <c r="IYC33"/>
      <c r="IYD33"/>
      <c r="IYE33"/>
      <c r="IYF33"/>
      <c r="IYG33"/>
      <c r="IYH33"/>
      <c r="IYI33"/>
      <c r="IYJ33"/>
      <c r="IYK33"/>
      <c r="IYL33"/>
      <c r="IYM33"/>
      <c r="IYN33"/>
      <c r="IYO33"/>
      <c r="IYP33"/>
      <c r="IYQ33"/>
      <c r="IYR33"/>
      <c r="IYS33"/>
      <c r="IYT33"/>
      <c r="IYU33"/>
      <c r="IYV33"/>
      <c r="IYW33"/>
      <c r="IYX33"/>
      <c r="IYY33"/>
      <c r="IYZ33"/>
      <c r="IZA33"/>
      <c r="IZB33"/>
      <c r="IZC33"/>
      <c r="IZD33"/>
      <c r="IZE33"/>
      <c r="IZF33"/>
      <c r="IZG33"/>
      <c r="IZH33"/>
      <c r="IZI33"/>
      <c r="IZJ33"/>
      <c r="IZK33"/>
      <c r="IZL33"/>
      <c r="IZM33"/>
      <c r="IZN33"/>
      <c r="IZO33"/>
      <c r="IZP33"/>
      <c r="IZQ33"/>
      <c r="IZR33"/>
      <c r="IZS33"/>
      <c r="IZT33"/>
      <c r="IZU33"/>
      <c r="IZV33"/>
      <c r="IZW33"/>
      <c r="IZX33"/>
      <c r="IZY33"/>
      <c r="IZZ33"/>
      <c r="JAA33"/>
      <c r="JAB33"/>
      <c r="JAC33"/>
      <c r="JAD33"/>
      <c r="JAE33"/>
      <c r="JAF33"/>
      <c r="JAG33"/>
      <c r="JAH33"/>
      <c r="JAI33"/>
      <c r="JAJ33"/>
      <c r="JAK33"/>
      <c r="JAL33"/>
      <c r="JAM33"/>
      <c r="JAN33"/>
      <c r="JAO33"/>
      <c r="JAP33"/>
      <c r="JAQ33"/>
      <c r="JAR33"/>
      <c r="JAS33"/>
      <c r="JAT33"/>
      <c r="JAU33"/>
      <c r="JAV33"/>
      <c r="JAW33"/>
      <c r="JAX33"/>
      <c r="JAY33"/>
      <c r="JAZ33"/>
      <c r="JBA33"/>
      <c r="JBB33"/>
      <c r="JBC33"/>
      <c r="JBD33"/>
      <c r="JBE33"/>
      <c r="JBF33"/>
      <c r="JBG33"/>
      <c r="JBH33"/>
      <c r="JBI33"/>
      <c r="JBJ33"/>
      <c r="JBK33"/>
      <c r="JBL33"/>
      <c r="JBM33"/>
      <c r="JBN33"/>
      <c r="JBO33"/>
      <c r="JBP33"/>
      <c r="JBQ33"/>
      <c r="JBR33"/>
      <c r="JBS33"/>
      <c r="JBT33"/>
      <c r="JBU33"/>
      <c r="JBV33"/>
      <c r="JBW33"/>
      <c r="JBX33"/>
      <c r="JBY33"/>
      <c r="JBZ33"/>
      <c r="JCA33"/>
      <c r="JCB33"/>
      <c r="JCC33"/>
      <c r="JCD33"/>
      <c r="JCE33"/>
      <c r="JCF33"/>
      <c r="JCG33"/>
      <c r="JCH33"/>
      <c r="JCI33"/>
      <c r="JCJ33"/>
      <c r="JCK33"/>
      <c r="JCL33"/>
      <c r="JCM33"/>
      <c r="JCN33"/>
      <c r="JCO33"/>
      <c r="JCP33"/>
      <c r="JCQ33"/>
      <c r="JCR33"/>
      <c r="JCS33"/>
      <c r="JCT33"/>
      <c r="JCU33"/>
      <c r="JCV33"/>
      <c r="JCW33"/>
      <c r="JCX33"/>
      <c r="JCY33"/>
      <c r="JCZ33"/>
      <c r="JDA33"/>
      <c r="JDB33"/>
      <c r="JDC33"/>
      <c r="JDD33"/>
      <c r="JDE33"/>
      <c r="JDF33"/>
      <c r="JDG33"/>
      <c r="JDH33"/>
      <c r="JDI33"/>
      <c r="JDJ33"/>
      <c r="JDK33"/>
      <c r="JDL33"/>
      <c r="JDM33"/>
      <c r="JDN33"/>
      <c r="JDO33"/>
      <c r="JDP33"/>
      <c r="JDQ33"/>
      <c r="JDR33"/>
      <c r="JDS33"/>
      <c r="JDT33"/>
      <c r="JDU33"/>
      <c r="JDV33"/>
      <c r="JDW33"/>
      <c r="JDX33"/>
      <c r="JDY33"/>
      <c r="JDZ33"/>
      <c r="JEA33"/>
      <c r="JEB33"/>
      <c r="JEC33"/>
      <c r="JED33"/>
      <c r="JEE33"/>
      <c r="JEF33"/>
      <c r="JEG33"/>
      <c r="JEH33"/>
      <c r="JEI33"/>
      <c r="JEJ33"/>
      <c r="JEK33"/>
      <c r="JEL33"/>
      <c r="JEM33"/>
      <c r="JEN33"/>
      <c r="JEO33"/>
      <c r="JEP33"/>
      <c r="JEQ33"/>
      <c r="JER33"/>
      <c r="JES33"/>
      <c r="JET33"/>
      <c r="JEU33"/>
      <c r="JEV33"/>
      <c r="JEW33"/>
      <c r="JEX33"/>
      <c r="JEY33"/>
      <c r="JEZ33"/>
      <c r="JFA33"/>
      <c r="JFB33"/>
      <c r="JFC33"/>
      <c r="JFD33"/>
      <c r="JFE33"/>
      <c r="JFF33"/>
      <c r="JFG33"/>
      <c r="JFH33"/>
      <c r="JFI33"/>
      <c r="JFJ33"/>
      <c r="JFK33"/>
      <c r="JFL33"/>
      <c r="JFM33"/>
      <c r="JFN33"/>
      <c r="JFO33"/>
      <c r="JFP33"/>
      <c r="JFQ33"/>
      <c r="JFR33"/>
      <c r="JFS33"/>
      <c r="JFT33"/>
      <c r="JFU33"/>
      <c r="JFV33"/>
      <c r="JFW33"/>
      <c r="JFX33"/>
      <c r="JFY33"/>
      <c r="JFZ33"/>
      <c r="JGA33"/>
      <c r="JGB33"/>
      <c r="JGC33"/>
      <c r="JGD33"/>
      <c r="JGE33"/>
      <c r="JGF33"/>
      <c r="JGG33"/>
      <c r="JGH33"/>
      <c r="JGI33"/>
      <c r="JGJ33"/>
      <c r="JGK33"/>
      <c r="JGL33"/>
      <c r="JGM33"/>
      <c r="JGN33"/>
      <c r="JGO33"/>
      <c r="JGP33"/>
      <c r="JGQ33"/>
      <c r="JGR33"/>
      <c r="JGS33"/>
      <c r="JGT33"/>
      <c r="JGU33"/>
      <c r="JGV33"/>
      <c r="JGW33"/>
      <c r="JGX33"/>
      <c r="JGY33"/>
      <c r="JGZ33"/>
      <c r="JHA33"/>
      <c r="JHB33"/>
      <c r="JHC33"/>
      <c r="JHD33"/>
      <c r="JHE33"/>
      <c r="JHF33"/>
      <c r="JHG33"/>
      <c r="JHH33"/>
      <c r="JHI33"/>
      <c r="JHJ33"/>
      <c r="JHK33"/>
      <c r="JHL33"/>
      <c r="JHM33"/>
      <c r="JHN33"/>
      <c r="JHO33"/>
      <c r="JHP33"/>
      <c r="JHQ33"/>
      <c r="JHR33"/>
      <c r="JHS33"/>
      <c r="JHT33"/>
      <c r="JHU33"/>
      <c r="JHV33"/>
      <c r="JHW33"/>
      <c r="JHX33"/>
      <c r="JHY33"/>
      <c r="JHZ33"/>
      <c r="JIA33"/>
      <c r="JIB33"/>
      <c r="JIC33"/>
      <c r="JID33"/>
      <c r="JIE33"/>
      <c r="JIF33"/>
      <c r="JIG33"/>
      <c r="JIH33"/>
      <c r="JII33"/>
      <c r="JIJ33"/>
      <c r="JIK33"/>
      <c r="JIL33"/>
      <c r="JIM33"/>
      <c r="JIN33"/>
      <c r="JIO33"/>
      <c r="JIP33"/>
      <c r="JIQ33"/>
      <c r="JIR33"/>
      <c r="JIS33"/>
      <c r="JIT33"/>
      <c r="JIU33"/>
      <c r="JIV33"/>
      <c r="JIW33"/>
      <c r="JIX33"/>
      <c r="JIY33"/>
      <c r="JIZ33"/>
      <c r="JJA33"/>
      <c r="JJB33"/>
      <c r="JJC33"/>
      <c r="JJD33"/>
      <c r="JJE33"/>
      <c r="JJF33"/>
      <c r="JJG33"/>
      <c r="JJH33"/>
      <c r="JJI33"/>
      <c r="JJJ33"/>
      <c r="JJK33"/>
      <c r="JJL33"/>
      <c r="JJM33"/>
      <c r="JJN33"/>
      <c r="JJO33"/>
      <c r="JJP33"/>
      <c r="JJQ33"/>
      <c r="JJR33"/>
      <c r="JJS33"/>
      <c r="JJT33"/>
      <c r="JJU33"/>
      <c r="JJV33"/>
      <c r="JJW33"/>
      <c r="JJX33"/>
      <c r="JJY33"/>
      <c r="JJZ33"/>
      <c r="JKA33"/>
      <c r="JKB33"/>
      <c r="JKC33"/>
      <c r="JKD33"/>
      <c r="JKE33"/>
      <c r="JKF33"/>
      <c r="JKG33"/>
      <c r="JKH33"/>
      <c r="JKI33"/>
      <c r="JKJ33"/>
      <c r="JKK33"/>
      <c r="JKL33"/>
      <c r="JKM33"/>
      <c r="JKN33"/>
      <c r="JKO33"/>
      <c r="JKP33"/>
      <c r="JKQ33"/>
      <c r="JKR33"/>
      <c r="JKS33"/>
      <c r="JKT33"/>
      <c r="JKU33"/>
      <c r="JKV33"/>
      <c r="JKW33"/>
      <c r="JKX33"/>
      <c r="JKY33"/>
      <c r="JKZ33"/>
      <c r="JLA33"/>
      <c r="JLB33"/>
      <c r="JLC33"/>
      <c r="JLD33"/>
      <c r="JLE33"/>
      <c r="JLF33"/>
      <c r="JLG33"/>
      <c r="JLH33"/>
      <c r="JLI33"/>
      <c r="JLJ33"/>
      <c r="JLK33"/>
      <c r="JLL33"/>
      <c r="JLM33"/>
      <c r="JLN33"/>
      <c r="JLO33"/>
      <c r="JLP33"/>
      <c r="JLQ33"/>
      <c r="JLR33"/>
      <c r="JLS33"/>
      <c r="JLT33"/>
      <c r="JLU33"/>
      <c r="JLV33"/>
      <c r="JLW33"/>
      <c r="JLX33"/>
      <c r="JLY33"/>
      <c r="JLZ33"/>
      <c r="JMA33"/>
      <c r="JMB33"/>
      <c r="JMC33"/>
      <c r="JMD33"/>
      <c r="JME33"/>
      <c r="JMF33"/>
      <c r="JMG33"/>
      <c r="JMH33"/>
      <c r="JMI33"/>
      <c r="JMJ33"/>
      <c r="JMK33"/>
      <c r="JML33"/>
      <c r="JMM33"/>
      <c r="JMN33"/>
      <c r="JMO33"/>
      <c r="JMP33"/>
      <c r="JMQ33"/>
      <c r="JMR33"/>
      <c r="JMS33"/>
      <c r="JMT33"/>
      <c r="JMU33"/>
      <c r="JMV33"/>
      <c r="JMW33"/>
      <c r="JMX33"/>
      <c r="JMY33"/>
      <c r="JMZ33"/>
      <c r="JNA33"/>
      <c r="JNB33"/>
      <c r="JNC33"/>
      <c r="JND33"/>
      <c r="JNE33"/>
      <c r="JNF33"/>
      <c r="JNG33"/>
      <c r="JNH33"/>
      <c r="JNI33"/>
      <c r="JNJ33"/>
      <c r="JNK33"/>
      <c r="JNL33"/>
      <c r="JNM33"/>
      <c r="JNN33"/>
      <c r="JNO33"/>
      <c r="JNP33"/>
      <c r="JNQ33"/>
      <c r="JNR33"/>
      <c r="JNS33"/>
      <c r="JNT33"/>
      <c r="JNU33"/>
      <c r="JNV33"/>
      <c r="JNW33"/>
      <c r="JNX33"/>
      <c r="JNY33"/>
      <c r="JNZ33"/>
      <c r="JOA33"/>
      <c r="JOB33"/>
      <c r="JOC33"/>
      <c r="JOD33"/>
      <c r="JOE33"/>
      <c r="JOF33"/>
      <c r="JOG33"/>
      <c r="JOH33"/>
      <c r="JOI33"/>
      <c r="JOJ33"/>
      <c r="JOK33"/>
      <c r="JOL33"/>
      <c r="JOM33"/>
      <c r="JON33"/>
      <c r="JOO33"/>
      <c r="JOP33"/>
      <c r="JOQ33"/>
      <c r="JOR33"/>
      <c r="JOS33"/>
      <c r="JOT33"/>
      <c r="JOU33"/>
      <c r="JOV33"/>
      <c r="JOW33"/>
      <c r="JOX33"/>
      <c r="JOY33"/>
      <c r="JOZ33"/>
      <c r="JPA33"/>
      <c r="JPB33"/>
      <c r="JPC33"/>
      <c r="JPD33"/>
      <c r="JPE33"/>
      <c r="JPF33"/>
      <c r="JPG33"/>
      <c r="JPH33"/>
      <c r="JPI33"/>
      <c r="JPJ33"/>
      <c r="JPK33"/>
      <c r="JPL33"/>
      <c r="JPM33"/>
      <c r="JPN33"/>
      <c r="JPO33"/>
      <c r="JPP33"/>
      <c r="JPQ33"/>
      <c r="JPR33"/>
      <c r="JPS33"/>
      <c r="JPT33"/>
      <c r="JPU33"/>
      <c r="JPV33"/>
      <c r="JPW33"/>
      <c r="JPX33"/>
      <c r="JPY33"/>
      <c r="JPZ33"/>
      <c r="JQA33"/>
      <c r="JQB33"/>
      <c r="JQC33"/>
      <c r="JQD33"/>
      <c r="JQE33"/>
      <c r="JQF33"/>
      <c r="JQG33"/>
      <c r="JQH33"/>
      <c r="JQI33"/>
      <c r="JQJ33"/>
      <c r="JQK33"/>
      <c r="JQL33"/>
      <c r="JQM33"/>
      <c r="JQN33"/>
      <c r="JQO33"/>
      <c r="JQP33"/>
      <c r="JQQ33"/>
      <c r="JQR33"/>
      <c r="JQS33"/>
      <c r="JQT33"/>
      <c r="JQU33"/>
      <c r="JQV33"/>
      <c r="JQW33"/>
      <c r="JQX33"/>
      <c r="JQY33"/>
      <c r="JQZ33"/>
      <c r="JRA33"/>
      <c r="JRB33"/>
      <c r="JRC33"/>
      <c r="JRD33"/>
      <c r="JRE33"/>
      <c r="JRF33"/>
      <c r="JRG33"/>
      <c r="JRH33"/>
      <c r="JRI33"/>
      <c r="JRJ33"/>
      <c r="JRK33"/>
      <c r="JRL33"/>
      <c r="JRM33"/>
      <c r="JRN33"/>
      <c r="JRO33"/>
      <c r="JRP33"/>
      <c r="JRQ33"/>
      <c r="JRR33"/>
      <c r="JRS33"/>
      <c r="JRT33"/>
      <c r="JRU33"/>
      <c r="JRV33"/>
      <c r="JRW33"/>
      <c r="JRX33"/>
      <c r="JRY33"/>
      <c r="JRZ33"/>
      <c r="JSA33"/>
      <c r="JSB33"/>
      <c r="JSC33"/>
      <c r="JSD33"/>
      <c r="JSE33"/>
      <c r="JSF33"/>
      <c r="JSG33"/>
      <c r="JSH33"/>
      <c r="JSI33"/>
      <c r="JSJ33"/>
      <c r="JSK33"/>
      <c r="JSL33"/>
      <c r="JSM33"/>
      <c r="JSN33"/>
      <c r="JSO33"/>
      <c r="JSP33"/>
      <c r="JSQ33"/>
      <c r="JSR33"/>
      <c r="JSS33"/>
      <c r="JST33"/>
      <c r="JSU33"/>
      <c r="JSV33"/>
      <c r="JSW33"/>
      <c r="JSX33"/>
      <c r="JSY33"/>
      <c r="JSZ33"/>
      <c r="JTA33"/>
      <c r="JTB33"/>
      <c r="JTC33"/>
      <c r="JTD33"/>
      <c r="JTE33"/>
      <c r="JTF33"/>
      <c r="JTG33"/>
      <c r="JTH33"/>
      <c r="JTI33"/>
      <c r="JTJ33"/>
      <c r="JTK33"/>
      <c r="JTL33"/>
      <c r="JTM33"/>
      <c r="JTN33"/>
      <c r="JTO33"/>
      <c r="JTP33"/>
      <c r="JTQ33"/>
      <c r="JTR33"/>
      <c r="JTS33"/>
      <c r="JTT33"/>
      <c r="JTU33"/>
      <c r="JTV33"/>
      <c r="JTW33"/>
      <c r="JTX33"/>
      <c r="JTY33"/>
      <c r="JTZ33"/>
      <c r="JUA33"/>
      <c r="JUB33"/>
      <c r="JUC33"/>
      <c r="JUD33"/>
      <c r="JUE33"/>
      <c r="JUF33"/>
      <c r="JUG33"/>
      <c r="JUH33"/>
      <c r="JUI33"/>
      <c r="JUJ33"/>
      <c r="JUK33"/>
      <c r="JUL33"/>
      <c r="JUM33"/>
      <c r="JUN33"/>
      <c r="JUO33"/>
      <c r="JUP33"/>
      <c r="JUQ33"/>
      <c r="JUR33"/>
      <c r="JUS33"/>
      <c r="JUT33"/>
      <c r="JUU33"/>
      <c r="JUV33"/>
      <c r="JUW33"/>
      <c r="JUX33"/>
      <c r="JUY33"/>
      <c r="JUZ33"/>
      <c r="JVA33"/>
      <c r="JVB33"/>
      <c r="JVC33"/>
      <c r="JVD33"/>
      <c r="JVE33"/>
      <c r="JVF33"/>
      <c r="JVG33"/>
      <c r="JVH33"/>
      <c r="JVI33"/>
      <c r="JVJ33"/>
      <c r="JVK33"/>
      <c r="JVL33"/>
      <c r="JVM33"/>
      <c r="JVN33"/>
      <c r="JVO33"/>
      <c r="JVP33"/>
      <c r="JVQ33"/>
      <c r="JVR33"/>
      <c r="JVS33"/>
      <c r="JVT33"/>
      <c r="JVU33"/>
      <c r="JVV33"/>
      <c r="JVW33"/>
      <c r="JVX33"/>
      <c r="JVY33"/>
      <c r="JVZ33"/>
      <c r="JWA33"/>
      <c r="JWB33"/>
      <c r="JWC33"/>
      <c r="JWD33"/>
      <c r="JWE33"/>
      <c r="JWF33"/>
      <c r="JWG33"/>
      <c r="JWH33"/>
      <c r="JWI33"/>
      <c r="JWJ33"/>
      <c r="JWK33"/>
      <c r="JWL33"/>
      <c r="JWM33"/>
      <c r="JWN33"/>
      <c r="JWO33"/>
      <c r="JWP33"/>
      <c r="JWQ33"/>
      <c r="JWR33"/>
      <c r="JWS33"/>
      <c r="JWT33"/>
      <c r="JWU33"/>
      <c r="JWV33"/>
      <c r="JWW33"/>
      <c r="JWX33"/>
      <c r="JWY33"/>
      <c r="JWZ33"/>
      <c r="JXA33"/>
      <c r="JXB33"/>
      <c r="JXC33"/>
      <c r="JXD33"/>
      <c r="JXE33"/>
      <c r="JXF33"/>
      <c r="JXG33"/>
      <c r="JXH33"/>
      <c r="JXI33"/>
      <c r="JXJ33"/>
      <c r="JXK33"/>
      <c r="JXL33"/>
      <c r="JXM33"/>
      <c r="JXN33"/>
      <c r="JXO33"/>
      <c r="JXP33"/>
      <c r="JXQ33"/>
      <c r="JXR33"/>
      <c r="JXS33"/>
      <c r="JXT33"/>
      <c r="JXU33"/>
      <c r="JXV33"/>
      <c r="JXW33"/>
      <c r="JXX33"/>
      <c r="JXY33"/>
      <c r="JXZ33"/>
      <c r="JYA33"/>
      <c r="JYB33"/>
      <c r="JYC33"/>
      <c r="JYD33"/>
      <c r="JYE33"/>
      <c r="JYF33"/>
      <c r="JYG33"/>
      <c r="JYH33"/>
      <c r="JYI33"/>
      <c r="JYJ33"/>
      <c r="JYK33"/>
      <c r="JYL33"/>
      <c r="JYM33"/>
      <c r="JYN33"/>
      <c r="JYO33"/>
      <c r="JYP33"/>
      <c r="JYQ33"/>
      <c r="JYR33"/>
      <c r="JYS33"/>
      <c r="JYT33"/>
      <c r="JYU33"/>
      <c r="JYV33"/>
      <c r="JYW33"/>
      <c r="JYX33"/>
      <c r="JYY33"/>
      <c r="JYZ33"/>
      <c r="JZA33"/>
      <c r="JZB33"/>
      <c r="JZC33"/>
      <c r="JZD33"/>
      <c r="JZE33"/>
      <c r="JZF33"/>
      <c r="JZG33"/>
      <c r="JZH33"/>
      <c r="JZI33"/>
      <c r="JZJ33"/>
      <c r="JZK33"/>
      <c r="JZL33"/>
      <c r="JZM33"/>
      <c r="JZN33"/>
      <c r="JZO33"/>
      <c r="JZP33"/>
      <c r="JZQ33"/>
      <c r="JZR33"/>
      <c r="JZS33"/>
      <c r="JZT33"/>
      <c r="JZU33"/>
      <c r="JZV33"/>
      <c r="JZW33"/>
      <c r="JZX33"/>
      <c r="JZY33"/>
      <c r="JZZ33"/>
      <c r="KAA33"/>
      <c r="KAB33"/>
      <c r="KAC33"/>
      <c r="KAD33"/>
      <c r="KAE33"/>
      <c r="KAF33"/>
      <c r="KAG33"/>
      <c r="KAH33"/>
      <c r="KAI33"/>
      <c r="KAJ33"/>
      <c r="KAK33"/>
      <c r="KAL33"/>
      <c r="KAM33"/>
      <c r="KAN33"/>
      <c r="KAO33"/>
      <c r="KAP33"/>
      <c r="KAQ33"/>
      <c r="KAR33"/>
      <c r="KAS33"/>
      <c r="KAT33"/>
      <c r="KAU33"/>
      <c r="KAV33"/>
      <c r="KAW33"/>
      <c r="KAX33"/>
      <c r="KAY33"/>
      <c r="KAZ33"/>
      <c r="KBA33"/>
      <c r="KBB33"/>
      <c r="KBC33"/>
      <c r="KBD33"/>
      <c r="KBE33"/>
      <c r="KBF33"/>
      <c r="KBG33"/>
      <c r="KBH33"/>
      <c r="KBI33"/>
      <c r="KBJ33"/>
      <c r="KBK33"/>
      <c r="KBL33"/>
      <c r="KBM33"/>
      <c r="KBN33"/>
      <c r="KBO33"/>
      <c r="KBP33"/>
      <c r="KBQ33"/>
      <c r="KBR33"/>
      <c r="KBS33"/>
      <c r="KBT33"/>
      <c r="KBU33"/>
      <c r="KBV33"/>
      <c r="KBW33"/>
      <c r="KBX33"/>
      <c r="KBY33"/>
      <c r="KBZ33"/>
      <c r="KCA33"/>
      <c r="KCB33"/>
      <c r="KCC33"/>
      <c r="KCD33"/>
      <c r="KCE33"/>
      <c r="KCF33"/>
      <c r="KCG33"/>
      <c r="KCH33"/>
      <c r="KCI33"/>
      <c r="KCJ33"/>
      <c r="KCK33"/>
      <c r="KCL33"/>
      <c r="KCM33"/>
      <c r="KCN33"/>
      <c r="KCO33"/>
      <c r="KCP33"/>
      <c r="KCQ33"/>
      <c r="KCR33"/>
      <c r="KCS33"/>
      <c r="KCT33"/>
      <c r="KCU33"/>
      <c r="KCV33"/>
      <c r="KCW33"/>
      <c r="KCX33"/>
      <c r="KCY33"/>
      <c r="KCZ33"/>
      <c r="KDA33"/>
      <c r="KDB33"/>
      <c r="KDC33"/>
      <c r="KDD33"/>
      <c r="KDE33"/>
      <c r="KDF33"/>
      <c r="KDG33"/>
      <c r="KDH33"/>
      <c r="KDI33"/>
      <c r="KDJ33"/>
      <c r="KDK33"/>
      <c r="KDL33"/>
      <c r="KDM33"/>
      <c r="KDN33"/>
      <c r="KDO33"/>
      <c r="KDP33"/>
      <c r="KDQ33"/>
      <c r="KDR33"/>
      <c r="KDS33"/>
      <c r="KDT33"/>
      <c r="KDU33"/>
      <c r="KDV33"/>
      <c r="KDW33"/>
      <c r="KDX33"/>
      <c r="KDY33"/>
      <c r="KDZ33"/>
      <c r="KEA33"/>
      <c r="KEB33"/>
      <c r="KEC33"/>
      <c r="KED33"/>
      <c r="KEE33"/>
      <c r="KEF33"/>
      <c r="KEG33"/>
      <c r="KEH33"/>
      <c r="KEI33"/>
      <c r="KEJ33"/>
      <c r="KEK33"/>
      <c r="KEL33"/>
      <c r="KEM33"/>
      <c r="KEN33"/>
      <c r="KEO33"/>
      <c r="KEP33"/>
      <c r="KEQ33"/>
      <c r="KER33"/>
      <c r="KES33"/>
      <c r="KET33"/>
      <c r="KEU33"/>
      <c r="KEV33"/>
      <c r="KEW33"/>
      <c r="KEX33"/>
      <c r="KEY33"/>
      <c r="KEZ33"/>
      <c r="KFA33"/>
      <c r="KFB33"/>
      <c r="KFC33"/>
      <c r="KFD33"/>
      <c r="KFE33"/>
      <c r="KFF33"/>
      <c r="KFG33"/>
      <c r="KFH33"/>
      <c r="KFI33"/>
      <c r="KFJ33"/>
      <c r="KFK33"/>
      <c r="KFL33"/>
      <c r="KFM33"/>
      <c r="KFN33"/>
      <c r="KFO33"/>
      <c r="KFP33"/>
      <c r="KFQ33"/>
      <c r="KFR33"/>
      <c r="KFS33"/>
      <c r="KFT33"/>
      <c r="KFU33"/>
      <c r="KFV33"/>
      <c r="KFW33"/>
      <c r="KFX33"/>
      <c r="KFY33"/>
      <c r="KFZ33"/>
      <c r="KGA33"/>
      <c r="KGB33"/>
      <c r="KGC33"/>
      <c r="KGD33"/>
      <c r="KGE33"/>
      <c r="KGF33"/>
      <c r="KGG33"/>
      <c r="KGH33"/>
      <c r="KGI33"/>
      <c r="KGJ33"/>
      <c r="KGK33"/>
      <c r="KGL33"/>
      <c r="KGM33"/>
      <c r="KGN33"/>
      <c r="KGO33"/>
      <c r="KGP33"/>
      <c r="KGQ33"/>
      <c r="KGR33"/>
      <c r="KGS33"/>
      <c r="KGT33"/>
      <c r="KGU33"/>
      <c r="KGV33"/>
      <c r="KGW33"/>
      <c r="KGX33"/>
      <c r="KGY33"/>
      <c r="KGZ33"/>
      <c r="KHA33"/>
      <c r="KHB33"/>
      <c r="KHC33"/>
      <c r="KHD33"/>
      <c r="KHE33"/>
      <c r="KHF33"/>
      <c r="KHG33"/>
      <c r="KHH33"/>
      <c r="KHI33"/>
      <c r="KHJ33"/>
      <c r="KHK33"/>
      <c r="KHL33"/>
      <c r="KHM33"/>
      <c r="KHN33"/>
      <c r="KHO33"/>
      <c r="KHP33"/>
      <c r="KHQ33"/>
      <c r="KHR33"/>
      <c r="KHS33"/>
      <c r="KHT33"/>
      <c r="KHU33"/>
      <c r="KHV33"/>
      <c r="KHW33"/>
      <c r="KHX33"/>
      <c r="KHY33"/>
      <c r="KHZ33"/>
      <c r="KIA33"/>
      <c r="KIB33"/>
      <c r="KIC33"/>
      <c r="KID33"/>
      <c r="KIE33"/>
      <c r="KIF33"/>
      <c r="KIG33"/>
      <c r="KIH33"/>
      <c r="KII33"/>
      <c r="KIJ33"/>
      <c r="KIK33"/>
      <c r="KIL33"/>
      <c r="KIM33"/>
      <c r="KIN33"/>
      <c r="KIO33"/>
      <c r="KIP33"/>
      <c r="KIQ33"/>
      <c r="KIR33"/>
      <c r="KIS33"/>
      <c r="KIT33"/>
      <c r="KIU33"/>
      <c r="KIV33"/>
      <c r="KIW33"/>
      <c r="KIX33"/>
      <c r="KIY33"/>
      <c r="KIZ33"/>
      <c r="KJA33"/>
      <c r="KJB33"/>
      <c r="KJC33"/>
      <c r="KJD33"/>
      <c r="KJE33"/>
      <c r="KJF33"/>
      <c r="KJG33"/>
      <c r="KJH33"/>
      <c r="KJI33"/>
      <c r="KJJ33"/>
      <c r="KJK33"/>
      <c r="KJL33"/>
      <c r="KJM33"/>
      <c r="KJN33"/>
      <c r="KJO33"/>
      <c r="KJP33"/>
      <c r="KJQ33"/>
      <c r="KJR33"/>
      <c r="KJS33"/>
      <c r="KJT33"/>
      <c r="KJU33"/>
      <c r="KJV33"/>
      <c r="KJW33"/>
      <c r="KJX33"/>
      <c r="KJY33"/>
      <c r="KJZ33"/>
      <c r="KKA33"/>
      <c r="KKB33"/>
      <c r="KKC33"/>
      <c r="KKD33"/>
      <c r="KKE33"/>
      <c r="KKF33"/>
      <c r="KKG33"/>
      <c r="KKH33"/>
      <c r="KKI33"/>
      <c r="KKJ33"/>
      <c r="KKK33"/>
      <c r="KKL33"/>
      <c r="KKM33"/>
      <c r="KKN33"/>
      <c r="KKO33"/>
      <c r="KKP33"/>
      <c r="KKQ33"/>
      <c r="KKR33"/>
      <c r="KKS33"/>
      <c r="KKT33"/>
      <c r="KKU33"/>
      <c r="KKV33"/>
      <c r="KKW33"/>
      <c r="KKX33"/>
      <c r="KKY33"/>
      <c r="KKZ33"/>
      <c r="KLA33"/>
      <c r="KLB33"/>
      <c r="KLC33"/>
      <c r="KLD33"/>
      <c r="KLE33"/>
      <c r="KLF33"/>
      <c r="KLG33"/>
      <c r="KLH33"/>
      <c r="KLI33"/>
      <c r="KLJ33"/>
      <c r="KLK33"/>
      <c r="KLL33"/>
      <c r="KLM33"/>
      <c r="KLN33"/>
      <c r="KLO33"/>
      <c r="KLP33"/>
      <c r="KLQ33"/>
      <c r="KLR33"/>
      <c r="KLS33"/>
      <c r="KLT33"/>
      <c r="KLU33"/>
      <c r="KLV33"/>
      <c r="KLW33"/>
      <c r="KLX33"/>
      <c r="KLY33"/>
      <c r="KLZ33"/>
      <c r="KMA33"/>
      <c r="KMB33"/>
      <c r="KMC33"/>
      <c r="KMD33"/>
      <c r="KME33"/>
      <c r="KMF33"/>
      <c r="KMG33"/>
      <c r="KMH33"/>
      <c r="KMI33"/>
      <c r="KMJ33"/>
      <c r="KMK33"/>
      <c r="KML33"/>
      <c r="KMM33"/>
      <c r="KMN33"/>
      <c r="KMO33"/>
      <c r="KMP33"/>
      <c r="KMQ33"/>
      <c r="KMR33"/>
      <c r="KMS33"/>
      <c r="KMT33"/>
      <c r="KMU33"/>
      <c r="KMV33"/>
      <c r="KMW33"/>
      <c r="KMX33"/>
      <c r="KMY33"/>
      <c r="KMZ33"/>
      <c r="KNA33"/>
      <c r="KNB33"/>
      <c r="KNC33"/>
      <c r="KND33"/>
      <c r="KNE33"/>
      <c r="KNF33"/>
      <c r="KNG33"/>
      <c r="KNH33"/>
      <c r="KNI33"/>
      <c r="KNJ33"/>
      <c r="KNK33"/>
      <c r="KNL33"/>
      <c r="KNM33"/>
      <c r="KNN33"/>
      <c r="KNO33"/>
      <c r="KNP33"/>
      <c r="KNQ33"/>
      <c r="KNR33"/>
      <c r="KNS33"/>
      <c r="KNT33"/>
      <c r="KNU33"/>
      <c r="KNV33"/>
      <c r="KNW33"/>
      <c r="KNX33"/>
      <c r="KNY33"/>
      <c r="KNZ33"/>
      <c r="KOA33"/>
      <c r="KOB33"/>
      <c r="KOC33"/>
      <c r="KOD33"/>
      <c r="KOE33"/>
      <c r="KOF33"/>
      <c r="KOG33"/>
      <c r="KOH33"/>
      <c r="KOI33"/>
      <c r="KOJ33"/>
      <c r="KOK33"/>
      <c r="KOL33"/>
      <c r="KOM33"/>
      <c r="KON33"/>
      <c r="KOO33"/>
      <c r="KOP33"/>
      <c r="KOQ33"/>
      <c r="KOR33"/>
      <c r="KOS33"/>
      <c r="KOT33"/>
      <c r="KOU33"/>
      <c r="KOV33"/>
      <c r="KOW33"/>
      <c r="KOX33"/>
      <c r="KOY33"/>
      <c r="KOZ33"/>
      <c r="KPA33"/>
      <c r="KPB33"/>
      <c r="KPC33"/>
      <c r="KPD33"/>
      <c r="KPE33"/>
      <c r="KPF33"/>
      <c r="KPG33"/>
      <c r="KPH33"/>
      <c r="KPI33"/>
      <c r="KPJ33"/>
      <c r="KPK33"/>
      <c r="KPL33"/>
      <c r="KPM33"/>
      <c r="KPN33"/>
      <c r="KPO33"/>
      <c r="KPP33"/>
      <c r="KPQ33"/>
      <c r="KPR33"/>
      <c r="KPS33"/>
      <c r="KPT33"/>
      <c r="KPU33"/>
      <c r="KPV33"/>
      <c r="KPW33"/>
      <c r="KPX33"/>
      <c r="KPY33"/>
      <c r="KPZ33"/>
      <c r="KQA33"/>
      <c r="KQB33"/>
      <c r="KQC33"/>
      <c r="KQD33"/>
      <c r="KQE33"/>
      <c r="KQF33"/>
      <c r="KQG33"/>
      <c r="KQH33"/>
      <c r="KQI33"/>
      <c r="KQJ33"/>
      <c r="KQK33"/>
      <c r="KQL33"/>
      <c r="KQM33"/>
      <c r="KQN33"/>
      <c r="KQO33"/>
      <c r="KQP33"/>
      <c r="KQQ33"/>
      <c r="KQR33"/>
      <c r="KQS33"/>
      <c r="KQT33"/>
      <c r="KQU33"/>
      <c r="KQV33"/>
      <c r="KQW33"/>
      <c r="KQX33"/>
      <c r="KQY33"/>
      <c r="KQZ33"/>
      <c r="KRA33"/>
      <c r="KRB33"/>
      <c r="KRC33"/>
      <c r="KRD33"/>
      <c r="KRE33"/>
      <c r="KRF33"/>
      <c r="KRG33"/>
      <c r="KRH33"/>
      <c r="KRI33"/>
      <c r="KRJ33"/>
      <c r="KRK33"/>
      <c r="KRL33"/>
      <c r="KRM33"/>
      <c r="KRN33"/>
      <c r="KRO33"/>
      <c r="KRP33"/>
      <c r="KRQ33"/>
      <c r="KRR33"/>
      <c r="KRS33"/>
      <c r="KRT33"/>
      <c r="KRU33"/>
      <c r="KRV33"/>
      <c r="KRW33"/>
      <c r="KRX33"/>
      <c r="KRY33"/>
      <c r="KRZ33"/>
      <c r="KSA33"/>
      <c r="KSB33"/>
      <c r="KSC33"/>
      <c r="KSD33"/>
      <c r="KSE33"/>
      <c r="KSF33"/>
      <c r="KSG33"/>
      <c r="KSH33"/>
      <c r="KSI33"/>
      <c r="KSJ33"/>
      <c r="KSK33"/>
      <c r="KSL33"/>
      <c r="KSM33"/>
      <c r="KSN33"/>
      <c r="KSO33"/>
      <c r="KSP33"/>
      <c r="KSQ33"/>
      <c r="KSR33"/>
      <c r="KSS33"/>
      <c r="KST33"/>
      <c r="KSU33"/>
      <c r="KSV33"/>
      <c r="KSW33"/>
      <c r="KSX33"/>
      <c r="KSY33"/>
      <c r="KSZ33"/>
      <c r="KTA33"/>
      <c r="KTB33"/>
      <c r="KTC33"/>
      <c r="KTD33"/>
      <c r="KTE33"/>
      <c r="KTF33"/>
      <c r="KTG33"/>
      <c r="KTH33"/>
      <c r="KTI33"/>
      <c r="KTJ33"/>
      <c r="KTK33"/>
      <c r="KTL33"/>
      <c r="KTM33"/>
      <c r="KTN33"/>
      <c r="KTO33"/>
      <c r="KTP33"/>
      <c r="KTQ33"/>
      <c r="KTR33"/>
      <c r="KTS33"/>
      <c r="KTT33"/>
      <c r="KTU33"/>
      <c r="KTV33"/>
      <c r="KTW33"/>
      <c r="KTX33"/>
      <c r="KTY33"/>
      <c r="KTZ33"/>
      <c r="KUA33"/>
      <c r="KUB33"/>
      <c r="KUC33"/>
      <c r="KUD33"/>
      <c r="KUE33"/>
      <c r="KUF33"/>
      <c r="KUG33"/>
      <c r="KUH33"/>
      <c r="KUI33"/>
      <c r="KUJ33"/>
      <c r="KUK33"/>
      <c r="KUL33"/>
      <c r="KUM33"/>
      <c r="KUN33"/>
      <c r="KUO33"/>
      <c r="KUP33"/>
      <c r="KUQ33"/>
      <c r="KUR33"/>
      <c r="KUS33"/>
      <c r="KUT33"/>
      <c r="KUU33"/>
      <c r="KUV33"/>
      <c r="KUW33"/>
      <c r="KUX33"/>
      <c r="KUY33"/>
      <c r="KUZ33"/>
      <c r="KVA33"/>
      <c r="KVB33"/>
      <c r="KVC33"/>
      <c r="KVD33"/>
      <c r="KVE33"/>
      <c r="KVF33"/>
      <c r="KVG33"/>
      <c r="KVH33"/>
      <c r="KVI33"/>
      <c r="KVJ33"/>
      <c r="KVK33"/>
      <c r="KVL33"/>
      <c r="KVM33"/>
      <c r="KVN33"/>
      <c r="KVO33"/>
      <c r="KVP33"/>
      <c r="KVQ33"/>
      <c r="KVR33"/>
      <c r="KVS33"/>
      <c r="KVT33"/>
      <c r="KVU33"/>
      <c r="KVV33"/>
      <c r="KVW33"/>
      <c r="KVX33"/>
      <c r="KVY33"/>
      <c r="KVZ33"/>
      <c r="KWA33"/>
      <c r="KWB33"/>
      <c r="KWC33"/>
      <c r="KWD33"/>
      <c r="KWE33"/>
      <c r="KWF33"/>
      <c r="KWG33"/>
      <c r="KWH33"/>
      <c r="KWI33"/>
      <c r="KWJ33"/>
      <c r="KWK33"/>
      <c r="KWL33"/>
      <c r="KWM33"/>
      <c r="KWN33"/>
      <c r="KWO33"/>
      <c r="KWP33"/>
      <c r="KWQ33"/>
      <c r="KWR33"/>
      <c r="KWS33"/>
      <c r="KWT33"/>
      <c r="KWU33"/>
      <c r="KWV33"/>
      <c r="KWW33"/>
      <c r="KWX33"/>
      <c r="KWY33"/>
      <c r="KWZ33"/>
      <c r="KXA33"/>
      <c r="KXB33"/>
      <c r="KXC33"/>
      <c r="KXD33"/>
      <c r="KXE33"/>
      <c r="KXF33"/>
      <c r="KXG33"/>
      <c r="KXH33"/>
      <c r="KXI33"/>
      <c r="KXJ33"/>
      <c r="KXK33"/>
      <c r="KXL33"/>
      <c r="KXM33"/>
      <c r="KXN33"/>
      <c r="KXO33"/>
      <c r="KXP33"/>
      <c r="KXQ33"/>
      <c r="KXR33"/>
      <c r="KXS33"/>
      <c r="KXT33"/>
      <c r="KXU33"/>
      <c r="KXV33"/>
      <c r="KXW33"/>
      <c r="KXX33"/>
      <c r="KXY33"/>
      <c r="KXZ33"/>
      <c r="KYA33"/>
      <c r="KYB33"/>
      <c r="KYC33"/>
      <c r="KYD33"/>
      <c r="KYE33"/>
      <c r="KYF33"/>
      <c r="KYG33"/>
      <c r="KYH33"/>
      <c r="KYI33"/>
      <c r="KYJ33"/>
      <c r="KYK33"/>
      <c r="KYL33"/>
      <c r="KYM33"/>
      <c r="KYN33"/>
      <c r="KYO33"/>
      <c r="KYP33"/>
      <c r="KYQ33"/>
      <c r="KYR33"/>
      <c r="KYS33"/>
      <c r="KYT33"/>
      <c r="KYU33"/>
      <c r="KYV33"/>
      <c r="KYW33"/>
      <c r="KYX33"/>
      <c r="KYY33"/>
      <c r="KYZ33"/>
      <c r="KZA33"/>
      <c r="KZB33"/>
      <c r="KZC33"/>
      <c r="KZD33"/>
      <c r="KZE33"/>
      <c r="KZF33"/>
      <c r="KZG33"/>
      <c r="KZH33"/>
      <c r="KZI33"/>
      <c r="KZJ33"/>
      <c r="KZK33"/>
      <c r="KZL33"/>
      <c r="KZM33"/>
      <c r="KZN33"/>
      <c r="KZO33"/>
      <c r="KZP33"/>
      <c r="KZQ33"/>
      <c r="KZR33"/>
      <c r="KZS33"/>
      <c r="KZT33"/>
      <c r="KZU33"/>
      <c r="KZV33"/>
      <c r="KZW33"/>
      <c r="KZX33"/>
      <c r="KZY33"/>
      <c r="KZZ33"/>
      <c r="LAA33"/>
      <c r="LAB33"/>
      <c r="LAC33"/>
      <c r="LAD33"/>
      <c r="LAE33"/>
      <c r="LAF33"/>
      <c r="LAG33"/>
      <c r="LAH33"/>
      <c r="LAI33"/>
      <c r="LAJ33"/>
      <c r="LAK33"/>
      <c r="LAL33"/>
      <c r="LAM33"/>
      <c r="LAN33"/>
      <c r="LAO33"/>
      <c r="LAP33"/>
      <c r="LAQ33"/>
      <c r="LAR33"/>
      <c r="LAS33"/>
      <c r="LAT33"/>
      <c r="LAU33"/>
      <c r="LAV33"/>
      <c r="LAW33"/>
      <c r="LAX33"/>
      <c r="LAY33"/>
      <c r="LAZ33"/>
      <c r="LBA33"/>
      <c r="LBB33"/>
      <c r="LBC33"/>
      <c r="LBD33"/>
      <c r="LBE33"/>
      <c r="LBF33"/>
      <c r="LBG33"/>
      <c r="LBH33"/>
      <c r="LBI33"/>
      <c r="LBJ33"/>
      <c r="LBK33"/>
      <c r="LBL33"/>
      <c r="LBM33"/>
      <c r="LBN33"/>
      <c r="LBO33"/>
      <c r="LBP33"/>
      <c r="LBQ33"/>
      <c r="LBR33"/>
      <c r="LBS33"/>
      <c r="LBT33"/>
      <c r="LBU33"/>
      <c r="LBV33"/>
      <c r="LBW33"/>
      <c r="LBX33"/>
      <c r="LBY33"/>
      <c r="LBZ33"/>
      <c r="LCA33"/>
      <c r="LCB33"/>
      <c r="LCC33"/>
      <c r="LCD33"/>
      <c r="LCE33"/>
      <c r="LCF33"/>
      <c r="LCG33"/>
      <c r="LCH33"/>
      <c r="LCI33"/>
      <c r="LCJ33"/>
      <c r="LCK33"/>
      <c r="LCL33"/>
      <c r="LCM33"/>
      <c r="LCN33"/>
      <c r="LCO33"/>
      <c r="LCP33"/>
      <c r="LCQ33"/>
      <c r="LCR33"/>
      <c r="LCS33"/>
      <c r="LCT33"/>
      <c r="LCU33"/>
      <c r="LCV33"/>
      <c r="LCW33"/>
      <c r="LCX33"/>
      <c r="LCY33"/>
      <c r="LCZ33"/>
      <c r="LDA33"/>
      <c r="LDB33"/>
      <c r="LDC33"/>
      <c r="LDD33"/>
      <c r="LDE33"/>
      <c r="LDF33"/>
      <c r="LDG33"/>
      <c r="LDH33"/>
      <c r="LDI33"/>
      <c r="LDJ33"/>
      <c r="LDK33"/>
      <c r="LDL33"/>
      <c r="LDM33"/>
      <c r="LDN33"/>
      <c r="LDO33"/>
      <c r="LDP33"/>
      <c r="LDQ33"/>
      <c r="LDR33"/>
      <c r="LDS33"/>
      <c r="LDT33"/>
      <c r="LDU33"/>
      <c r="LDV33"/>
      <c r="LDW33"/>
      <c r="LDX33"/>
      <c r="LDY33"/>
      <c r="LDZ33"/>
      <c r="LEA33"/>
      <c r="LEB33"/>
      <c r="LEC33"/>
      <c r="LED33"/>
      <c r="LEE33"/>
      <c r="LEF33"/>
      <c r="LEG33"/>
      <c r="LEH33"/>
      <c r="LEI33"/>
      <c r="LEJ33"/>
      <c r="LEK33"/>
      <c r="LEL33"/>
      <c r="LEM33"/>
      <c r="LEN33"/>
      <c r="LEO33"/>
      <c r="LEP33"/>
      <c r="LEQ33"/>
      <c r="LER33"/>
      <c r="LES33"/>
      <c r="LET33"/>
      <c r="LEU33"/>
      <c r="LEV33"/>
      <c r="LEW33"/>
      <c r="LEX33"/>
      <c r="LEY33"/>
      <c r="LEZ33"/>
      <c r="LFA33"/>
      <c r="LFB33"/>
      <c r="LFC33"/>
      <c r="LFD33"/>
      <c r="LFE33"/>
      <c r="LFF33"/>
      <c r="LFG33"/>
      <c r="LFH33"/>
      <c r="LFI33"/>
      <c r="LFJ33"/>
      <c r="LFK33"/>
      <c r="LFL33"/>
      <c r="LFM33"/>
      <c r="LFN33"/>
      <c r="LFO33"/>
      <c r="LFP33"/>
      <c r="LFQ33"/>
      <c r="LFR33"/>
      <c r="LFS33"/>
      <c r="LFT33"/>
      <c r="LFU33"/>
      <c r="LFV33"/>
      <c r="LFW33"/>
      <c r="LFX33"/>
      <c r="LFY33"/>
      <c r="LFZ33"/>
      <c r="LGA33"/>
      <c r="LGB33"/>
      <c r="LGC33"/>
      <c r="LGD33"/>
      <c r="LGE33"/>
      <c r="LGF33"/>
      <c r="LGG33"/>
      <c r="LGH33"/>
      <c r="LGI33"/>
      <c r="LGJ33"/>
      <c r="LGK33"/>
      <c r="LGL33"/>
      <c r="LGM33"/>
      <c r="LGN33"/>
      <c r="LGO33"/>
      <c r="LGP33"/>
      <c r="LGQ33"/>
      <c r="LGR33"/>
      <c r="LGS33"/>
      <c r="LGT33"/>
      <c r="LGU33"/>
      <c r="LGV33"/>
      <c r="LGW33"/>
      <c r="LGX33"/>
      <c r="LGY33"/>
      <c r="LGZ33"/>
      <c r="LHA33"/>
      <c r="LHB33"/>
      <c r="LHC33"/>
      <c r="LHD33"/>
      <c r="LHE33"/>
      <c r="LHF33"/>
      <c r="LHG33"/>
      <c r="LHH33"/>
      <c r="LHI33"/>
      <c r="LHJ33"/>
      <c r="LHK33"/>
      <c r="LHL33"/>
      <c r="LHM33"/>
      <c r="LHN33"/>
      <c r="LHO33"/>
      <c r="LHP33"/>
      <c r="LHQ33"/>
      <c r="LHR33"/>
      <c r="LHS33"/>
      <c r="LHT33"/>
      <c r="LHU33"/>
      <c r="LHV33"/>
      <c r="LHW33"/>
      <c r="LHX33"/>
      <c r="LHY33"/>
      <c r="LHZ33"/>
      <c r="LIA33"/>
      <c r="LIB33"/>
      <c r="LIC33"/>
      <c r="LID33"/>
      <c r="LIE33"/>
      <c r="LIF33"/>
      <c r="LIG33"/>
      <c r="LIH33"/>
      <c r="LII33"/>
      <c r="LIJ33"/>
      <c r="LIK33"/>
      <c r="LIL33"/>
      <c r="LIM33"/>
      <c r="LIN33"/>
      <c r="LIO33"/>
      <c r="LIP33"/>
      <c r="LIQ33"/>
      <c r="LIR33"/>
      <c r="LIS33"/>
      <c r="LIT33"/>
      <c r="LIU33"/>
      <c r="LIV33"/>
      <c r="LIW33"/>
      <c r="LIX33"/>
      <c r="LIY33"/>
      <c r="LIZ33"/>
      <c r="LJA33"/>
      <c r="LJB33"/>
      <c r="LJC33"/>
      <c r="LJD33"/>
      <c r="LJE33"/>
      <c r="LJF33"/>
      <c r="LJG33"/>
      <c r="LJH33"/>
      <c r="LJI33"/>
      <c r="LJJ33"/>
      <c r="LJK33"/>
      <c r="LJL33"/>
      <c r="LJM33"/>
      <c r="LJN33"/>
      <c r="LJO33"/>
      <c r="LJP33"/>
      <c r="LJQ33"/>
      <c r="LJR33"/>
      <c r="LJS33"/>
      <c r="LJT33"/>
      <c r="LJU33"/>
      <c r="LJV33"/>
      <c r="LJW33"/>
      <c r="LJX33"/>
      <c r="LJY33"/>
      <c r="LJZ33"/>
      <c r="LKA33"/>
      <c r="LKB33"/>
      <c r="LKC33"/>
      <c r="LKD33"/>
      <c r="LKE33"/>
      <c r="LKF33"/>
      <c r="LKG33"/>
      <c r="LKH33"/>
      <c r="LKI33"/>
      <c r="LKJ33"/>
      <c r="LKK33"/>
      <c r="LKL33"/>
      <c r="LKM33"/>
      <c r="LKN33"/>
      <c r="LKO33"/>
      <c r="LKP33"/>
      <c r="LKQ33"/>
      <c r="LKR33"/>
      <c r="LKS33"/>
      <c r="LKT33"/>
      <c r="LKU33"/>
      <c r="LKV33"/>
      <c r="LKW33"/>
      <c r="LKX33"/>
      <c r="LKY33"/>
      <c r="LKZ33"/>
      <c r="LLA33"/>
      <c r="LLB33"/>
      <c r="LLC33"/>
      <c r="LLD33"/>
      <c r="LLE33"/>
      <c r="LLF33"/>
      <c r="LLG33"/>
      <c r="LLH33"/>
      <c r="LLI33"/>
      <c r="LLJ33"/>
      <c r="LLK33"/>
      <c r="LLL33"/>
      <c r="LLM33"/>
      <c r="LLN33"/>
      <c r="LLO33"/>
      <c r="LLP33"/>
      <c r="LLQ33"/>
      <c r="LLR33"/>
      <c r="LLS33"/>
      <c r="LLT33"/>
      <c r="LLU33"/>
      <c r="LLV33"/>
      <c r="LLW33"/>
      <c r="LLX33"/>
      <c r="LLY33"/>
      <c r="LLZ33"/>
      <c r="LMA33"/>
      <c r="LMB33"/>
      <c r="LMC33"/>
      <c r="LMD33"/>
      <c r="LME33"/>
      <c r="LMF33"/>
      <c r="LMG33"/>
      <c r="LMH33"/>
      <c r="LMI33"/>
      <c r="LMJ33"/>
      <c r="LMK33"/>
      <c r="LML33"/>
      <c r="LMM33"/>
      <c r="LMN33"/>
      <c r="LMO33"/>
      <c r="LMP33"/>
      <c r="LMQ33"/>
      <c r="LMR33"/>
      <c r="LMS33"/>
      <c r="LMT33"/>
      <c r="LMU33"/>
      <c r="LMV33"/>
      <c r="LMW33"/>
      <c r="LMX33"/>
      <c r="LMY33"/>
      <c r="LMZ33"/>
      <c r="LNA33"/>
      <c r="LNB33"/>
      <c r="LNC33"/>
      <c r="LND33"/>
      <c r="LNE33"/>
      <c r="LNF33"/>
      <c r="LNG33"/>
      <c r="LNH33"/>
      <c r="LNI33"/>
      <c r="LNJ33"/>
      <c r="LNK33"/>
      <c r="LNL33"/>
      <c r="LNM33"/>
      <c r="LNN33"/>
      <c r="LNO33"/>
      <c r="LNP33"/>
      <c r="LNQ33"/>
      <c r="LNR33"/>
      <c r="LNS33"/>
      <c r="LNT33"/>
      <c r="LNU33"/>
      <c r="LNV33"/>
      <c r="LNW33"/>
      <c r="LNX33"/>
      <c r="LNY33"/>
      <c r="LNZ33"/>
      <c r="LOA33"/>
      <c r="LOB33"/>
      <c r="LOC33"/>
      <c r="LOD33"/>
      <c r="LOE33"/>
      <c r="LOF33"/>
      <c r="LOG33"/>
      <c r="LOH33"/>
      <c r="LOI33"/>
      <c r="LOJ33"/>
      <c r="LOK33"/>
      <c r="LOL33"/>
      <c r="LOM33"/>
      <c r="LON33"/>
      <c r="LOO33"/>
      <c r="LOP33"/>
      <c r="LOQ33"/>
      <c r="LOR33"/>
      <c r="LOS33"/>
      <c r="LOT33"/>
      <c r="LOU33"/>
      <c r="LOV33"/>
      <c r="LOW33"/>
      <c r="LOX33"/>
      <c r="LOY33"/>
      <c r="LOZ33"/>
      <c r="LPA33"/>
      <c r="LPB33"/>
      <c r="LPC33"/>
      <c r="LPD33"/>
      <c r="LPE33"/>
      <c r="LPF33"/>
      <c r="LPG33"/>
      <c r="LPH33"/>
      <c r="LPI33"/>
      <c r="LPJ33"/>
      <c r="LPK33"/>
      <c r="LPL33"/>
      <c r="LPM33"/>
      <c r="LPN33"/>
      <c r="LPO33"/>
      <c r="LPP33"/>
      <c r="LPQ33"/>
      <c r="LPR33"/>
      <c r="LPS33"/>
      <c r="LPT33"/>
      <c r="LPU33"/>
      <c r="LPV33"/>
      <c r="LPW33"/>
      <c r="LPX33"/>
      <c r="LPY33"/>
      <c r="LPZ33"/>
      <c r="LQA33"/>
      <c r="LQB33"/>
      <c r="LQC33"/>
      <c r="LQD33"/>
      <c r="LQE33"/>
      <c r="LQF33"/>
      <c r="LQG33"/>
      <c r="LQH33"/>
      <c r="LQI33"/>
      <c r="LQJ33"/>
      <c r="LQK33"/>
      <c r="LQL33"/>
      <c r="LQM33"/>
      <c r="LQN33"/>
      <c r="LQO33"/>
      <c r="LQP33"/>
      <c r="LQQ33"/>
      <c r="LQR33"/>
      <c r="LQS33"/>
      <c r="LQT33"/>
      <c r="LQU33"/>
      <c r="LQV33"/>
      <c r="LQW33"/>
      <c r="LQX33"/>
      <c r="LQY33"/>
      <c r="LQZ33"/>
      <c r="LRA33"/>
      <c r="LRB33"/>
      <c r="LRC33"/>
      <c r="LRD33"/>
      <c r="LRE33"/>
      <c r="LRF33"/>
      <c r="LRG33"/>
      <c r="LRH33"/>
      <c r="LRI33"/>
      <c r="LRJ33"/>
      <c r="LRK33"/>
      <c r="LRL33"/>
      <c r="LRM33"/>
      <c r="LRN33"/>
      <c r="LRO33"/>
      <c r="LRP33"/>
      <c r="LRQ33"/>
      <c r="LRR33"/>
      <c r="LRS33"/>
      <c r="LRT33"/>
      <c r="LRU33"/>
      <c r="LRV33"/>
      <c r="LRW33"/>
      <c r="LRX33"/>
      <c r="LRY33"/>
      <c r="LRZ33"/>
      <c r="LSA33"/>
      <c r="LSB33"/>
      <c r="LSC33"/>
      <c r="LSD33"/>
      <c r="LSE33"/>
      <c r="LSF33"/>
      <c r="LSG33"/>
      <c r="LSH33"/>
      <c r="LSI33"/>
      <c r="LSJ33"/>
      <c r="LSK33"/>
      <c r="LSL33"/>
      <c r="LSM33"/>
      <c r="LSN33"/>
      <c r="LSO33"/>
      <c r="LSP33"/>
      <c r="LSQ33"/>
      <c r="LSR33"/>
      <c r="LSS33"/>
      <c r="LST33"/>
      <c r="LSU33"/>
      <c r="LSV33"/>
      <c r="LSW33"/>
      <c r="LSX33"/>
      <c r="LSY33"/>
      <c r="LSZ33"/>
      <c r="LTA33"/>
      <c r="LTB33"/>
      <c r="LTC33"/>
      <c r="LTD33"/>
      <c r="LTE33"/>
      <c r="LTF33"/>
      <c r="LTG33"/>
      <c r="LTH33"/>
      <c r="LTI33"/>
      <c r="LTJ33"/>
      <c r="LTK33"/>
      <c r="LTL33"/>
      <c r="LTM33"/>
      <c r="LTN33"/>
      <c r="LTO33"/>
      <c r="LTP33"/>
      <c r="LTQ33"/>
      <c r="LTR33"/>
      <c r="LTS33"/>
      <c r="LTT33"/>
      <c r="LTU33"/>
      <c r="LTV33"/>
      <c r="LTW33"/>
      <c r="LTX33"/>
      <c r="LTY33"/>
      <c r="LTZ33"/>
      <c r="LUA33"/>
      <c r="LUB33"/>
      <c r="LUC33"/>
      <c r="LUD33"/>
      <c r="LUE33"/>
      <c r="LUF33"/>
      <c r="LUG33"/>
      <c r="LUH33"/>
      <c r="LUI33"/>
      <c r="LUJ33"/>
      <c r="LUK33"/>
      <c r="LUL33"/>
      <c r="LUM33"/>
      <c r="LUN33"/>
      <c r="LUO33"/>
      <c r="LUP33"/>
      <c r="LUQ33"/>
      <c r="LUR33"/>
      <c r="LUS33"/>
      <c r="LUT33"/>
      <c r="LUU33"/>
      <c r="LUV33"/>
      <c r="LUW33"/>
      <c r="LUX33"/>
      <c r="LUY33"/>
      <c r="LUZ33"/>
      <c r="LVA33"/>
      <c r="LVB33"/>
      <c r="LVC33"/>
      <c r="LVD33"/>
      <c r="LVE33"/>
      <c r="LVF33"/>
      <c r="LVG33"/>
      <c r="LVH33"/>
      <c r="LVI33"/>
      <c r="LVJ33"/>
      <c r="LVK33"/>
      <c r="LVL33"/>
      <c r="LVM33"/>
      <c r="LVN33"/>
      <c r="LVO33"/>
      <c r="LVP33"/>
      <c r="LVQ33"/>
      <c r="LVR33"/>
      <c r="LVS33"/>
      <c r="LVT33"/>
      <c r="LVU33"/>
      <c r="LVV33"/>
      <c r="LVW33"/>
      <c r="LVX33"/>
      <c r="LVY33"/>
      <c r="LVZ33"/>
      <c r="LWA33"/>
      <c r="LWB33"/>
      <c r="LWC33"/>
      <c r="LWD33"/>
      <c r="LWE33"/>
      <c r="LWF33"/>
      <c r="LWG33"/>
      <c r="LWH33"/>
      <c r="LWI33"/>
      <c r="LWJ33"/>
      <c r="LWK33"/>
      <c r="LWL33"/>
      <c r="LWM33"/>
      <c r="LWN33"/>
      <c r="LWO33"/>
      <c r="LWP33"/>
      <c r="LWQ33"/>
      <c r="LWR33"/>
      <c r="LWS33"/>
      <c r="LWT33"/>
      <c r="LWU33"/>
      <c r="LWV33"/>
      <c r="LWW33"/>
      <c r="LWX33"/>
      <c r="LWY33"/>
      <c r="LWZ33"/>
      <c r="LXA33"/>
      <c r="LXB33"/>
      <c r="LXC33"/>
      <c r="LXD33"/>
      <c r="LXE33"/>
      <c r="LXF33"/>
      <c r="LXG33"/>
      <c r="LXH33"/>
      <c r="LXI33"/>
      <c r="LXJ33"/>
      <c r="LXK33"/>
      <c r="LXL33"/>
      <c r="LXM33"/>
      <c r="LXN33"/>
      <c r="LXO33"/>
      <c r="LXP33"/>
      <c r="LXQ33"/>
      <c r="LXR33"/>
      <c r="LXS33"/>
      <c r="LXT33"/>
      <c r="LXU33"/>
      <c r="LXV33"/>
      <c r="LXW33"/>
      <c r="LXX33"/>
      <c r="LXY33"/>
      <c r="LXZ33"/>
      <c r="LYA33"/>
      <c r="LYB33"/>
      <c r="LYC33"/>
      <c r="LYD33"/>
      <c r="LYE33"/>
      <c r="LYF33"/>
      <c r="LYG33"/>
      <c r="LYH33"/>
      <c r="LYI33"/>
      <c r="LYJ33"/>
      <c r="LYK33"/>
      <c r="LYL33"/>
      <c r="LYM33"/>
      <c r="LYN33"/>
      <c r="LYO33"/>
      <c r="LYP33"/>
      <c r="LYQ33"/>
      <c r="LYR33"/>
      <c r="LYS33"/>
      <c r="LYT33"/>
      <c r="LYU33"/>
      <c r="LYV33"/>
      <c r="LYW33"/>
      <c r="LYX33"/>
      <c r="LYY33"/>
      <c r="LYZ33"/>
      <c r="LZA33"/>
      <c r="LZB33"/>
      <c r="LZC33"/>
      <c r="LZD33"/>
      <c r="LZE33"/>
      <c r="LZF33"/>
      <c r="LZG33"/>
      <c r="LZH33"/>
      <c r="LZI33"/>
      <c r="LZJ33"/>
      <c r="LZK33"/>
      <c r="LZL33"/>
      <c r="LZM33"/>
      <c r="LZN33"/>
      <c r="LZO33"/>
      <c r="LZP33"/>
      <c r="LZQ33"/>
      <c r="LZR33"/>
      <c r="LZS33"/>
      <c r="LZT33"/>
      <c r="LZU33"/>
      <c r="LZV33"/>
      <c r="LZW33"/>
      <c r="LZX33"/>
      <c r="LZY33"/>
      <c r="LZZ33"/>
      <c r="MAA33"/>
      <c r="MAB33"/>
      <c r="MAC33"/>
      <c r="MAD33"/>
      <c r="MAE33"/>
      <c r="MAF33"/>
      <c r="MAG33"/>
      <c r="MAH33"/>
      <c r="MAI33"/>
      <c r="MAJ33"/>
      <c r="MAK33"/>
      <c r="MAL33"/>
      <c r="MAM33"/>
      <c r="MAN33"/>
      <c r="MAO33"/>
      <c r="MAP33"/>
      <c r="MAQ33"/>
      <c r="MAR33"/>
      <c r="MAS33"/>
      <c r="MAT33"/>
      <c r="MAU33"/>
      <c r="MAV33"/>
      <c r="MAW33"/>
      <c r="MAX33"/>
      <c r="MAY33"/>
      <c r="MAZ33"/>
      <c r="MBA33"/>
      <c r="MBB33"/>
      <c r="MBC33"/>
      <c r="MBD33"/>
      <c r="MBE33"/>
      <c r="MBF33"/>
      <c r="MBG33"/>
      <c r="MBH33"/>
      <c r="MBI33"/>
      <c r="MBJ33"/>
      <c r="MBK33"/>
      <c r="MBL33"/>
      <c r="MBM33"/>
      <c r="MBN33"/>
      <c r="MBO33"/>
      <c r="MBP33"/>
      <c r="MBQ33"/>
      <c r="MBR33"/>
      <c r="MBS33"/>
      <c r="MBT33"/>
      <c r="MBU33"/>
      <c r="MBV33"/>
      <c r="MBW33"/>
      <c r="MBX33"/>
      <c r="MBY33"/>
      <c r="MBZ33"/>
      <c r="MCA33"/>
      <c r="MCB33"/>
      <c r="MCC33"/>
      <c r="MCD33"/>
      <c r="MCE33"/>
      <c r="MCF33"/>
      <c r="MCG33"/>
      <c r="MCH33"/>
      <c r="MCI33"/>
      <c r="MCJ33"/>
      <c r="MCK33"/>
      <c r="MCL33"/>
      <c r="MCM33"/>
      <c r="MCN33"/>
      <c r="MCO33"/>
      <c r="MCP33"/>
      <c r="MCQ33"/>
      <c r="MCR33"/>
      <c r="MCS33"/>
      <c r="MCT33"/>
      <c r="MCU33"/>
      <c r="MCV33"/>
      <c r="MCW33"/>
      <c r="MCX33"/>
      <c r="MCY33"/>
      <c r="MCZ33"/>
      <c r="MDA33"/>
      <c r="MDB33"/>
      <c r="MDC33"/>
      <c r="MDD33"/>
      <c r="MDE33"/>
      <c r="MDF33"/>
      <c r="MDG33"/>
      <c r="MDH33"/>
      <c r="MDI33"/>
      <c r="MDJ33"/>
      <c r="MDK33"/>
      <c r="MDL33"/>
      <c r="MDM33"/>
      <c r="MDN33"/>
      <c r="MDO33"/>
      <c r="MDP33"/>
      <c r="MDQ33"/>
      <c r="MDR33"/>
      <c r="MDS33"/>
      <c r="MDT33"/>
      <c r="MDU33"/>
      <c r="MDV33"/>
      <c r="MDW33"/>
      <c r="MDX33"/>
      <c r="MDY33"/>
      <c r="MDZ33"/>
      <c r="MEA33"/>
      <c r="MEB33"/>
      <c r="MEC33"/>
      <c r="MED33"/>
      <c r="MEE33"/>
      <c r="MEF33"/>
      <c r="MEG33"/>
      <c r="MEH33"/>
      <c r="MEI33"/>
      <c r="MEJ33"/>
      <c r="MEK33"/>
      <c r="MEL33"/>
      <c r="MEM33"/>
      <c r="MEN33"/>
      <c r="MEO33"/>
      <c r="MEP33"/>
      <c r="MEQ33"/>
      <c r="MER33"/>
      <c r="MES33"/>
      <c r="MET33"/>
      <c r="MEU33"/>
      <c r="MEV33"/>
      <c r="MEW33"/>
      <c r="MEX33"/>
      <c r="MEY33"/>
      <c r="MEZ33"/>
      <c r="MFA33"/>
      <c r="MFB33"/>
      <c r="MFC33"/>
      <c r="MFD33"/>
      <c r="MFE33"/>
      <c r="MFF33"/>
      <c r="MFG33"/>
      <c r="MFH33"/>
      <c r="MFI33"/>
      <c r="MFJ33"/>
      <c r="MFK33"/>
      <c r="MFL33"/>
      <c r="MFM33"/>
      <c r="MFN33"/>
      <c r="MFO33"/>
      <c r="MFP33"/>
      <c r="MFQ33"/>
      <c r="MFR33"/>
      <c r="MFS33"/>
      <c r="MFT33"/>
      <c r="MFU33"/>
      <c r="MFV33"/>
      <c r="MFW33"/>
      <c r="MFX33"/>
      <c r="MFY33"/>
      <c r="MFZ33"/>
      <c r="MGA33"/>
      <c r="MGB33"/>
      <c r="MGC33"/>
      <c r="MGD33"/>
      <c r="MGE33"/>
      <c r="MGF33"/>
      <c r="MGG33"/>
      <c r="MGH33"/>
      <c r="MGI33"/>
      <c r="MGJ33"/>
      <c r="MGK33"/>
      <c r="MGL33"/>
      <c r="MGM33"/>
      <c r="MGN33"/>
      <c r="MGO33"/>
      <c r="MGP33"/>
      <c r="MGQ33"/>
      <c r="MGR33"/>
      <c r="MGS33"/>
      <c r="MGT33"/>
      <c r="MGU33"/>
      <c r="MGV33"/>
      <c r="MGW33"/>
      <c r="MGX33"/>
      <c r="MGY33"/>
      <c r="MGZ33"/>
      <c r="MHA33"/>
      <c r="MHB33"/>
      <c r="MHC33"/>
      <c r="MHD33"/>
      <c r="MHE33"/>
      <c r="MHF33"/>
      <c r="MHG33"/>
      <c r="MHH33"/>
      <c r="MHI33"/>
      <c r="MHJ33"/>
      <c r="MHK33"/>
      <c r="MHL33"/>
      <c r="MHM33"/>
      <c r="MHN33"/>
      <c r="MHO33"/>
      <c r="MHP33"/>
      <c r="MHQ33"/>
      <c r="MHR33"/>
      <c r="MHS33"/>
      <c r="MHT33"/>
      <c r="MHU33"/>
      <c r="MHV33"/>
      <c r="MHW33"/>
      <c r="MHX33"/>
      <c r="MHY33"/>
      <c r="MHZ33"/>
      <c r="MIA33"/>
      <c r="MIB33"/>
      <c r="MIC33"/>
      <c r="MID33"/>
      <c r="MIE33"/>
      <c r="MIF33"/>
      <c r="MIG33"/>
      <c r="MIH33"/>
      <c r="MII33"/>
      <c r="MIJ33"/>
      <c r="MIK33"/>
      <c r="MIL33"/>
      <c r="MIM33"/>
      <c r="MIN33"/>
      <c r="MIO33"/>
      <c r="MIP33"/>
      <c r="MIQ33"/>
      <c r="MIR33"/>
      <c r="MIS33"/>
      <c r="MIT33"/>
      <c r="MIU33"/>
      <c r="MIV33"/>
      <c r="MIW33"/>
      <c r="MIX33"/>
      <c r="MIY33"/>
      <c r="MIZ33"/>
      <c r="MJA33"/>
      <c r="MJB33"/>
      <c r="MJC33"/>
      <c r="MJD33"/>
      <c r="MJE33"/>
      <c r="MJF33"/>
      <c r="MJG33"/>
      <c r="MJH33"/>
      <c r="MJI33"/>
      <c r="MJJ33"/>
      <c r="MJK33"/>
      <c r="MJL33"/>
      <c r="MJM33"/>
      <c r="MJN33"/>
      <c r="MJO33"/>
      <c r="MJP33"/>
      <c r="MJQ33"/>
      <c r="MJR33"/>
      <c r="MJS33"/>
      <c r="MJT33"/>
      <c r="MJU33"/>
      <c r="MJV33"/>
      <c r="MJW33"/>
      <c r="MJX33"/>
      <c r="MJY33"/>
      <c r="MJZ33"/>
      <c r="MKA33"/>
      <c r="MKB33"/>
      <c r="MKC33"/>
      <c r="MKD33"/>
      <c r="MKE33"/>
      <c r="MKF33"/>
      <c r="MKG33"/>
      <c r="MKH33"/>
      <c r="MKI33"/>
      <c r="MKJ33"/>
      <c r="MKK33"/>
      <c r="MKL33"/>
      <c r="MKM33"/>
      <c r="MKN33"/>
      <c r="MKO33"/>
      <c r="MKP33"/>
      <c r="MKQ33"/>
      <c r="MKR33"/>
      <c r="MKS33"/>
      <c r="MKT33"/>
      <c r="MKU33"/>
      <c r="MKV33"/>
      <c r="MKW33"/>
      <c r="MKX33"/>
      <c r="MKY33"/>
      <c r="MKZ33"/>
      <c r="MLA33"/>
      <c r="MLB33"/>
      <c r="MLC33"/>
      <c r="MLD33"/>
      <c r="MLE33"/>
      <c r="MLF33"/>
      <c r="MLG33"/>
      <c r="MLH33"/>
      <c r="MLI33"/>
      <c r="MLJ33"/>
      <c r="MLK33"/>
      <c r="MLL33"/>
      <c r="MLM33"/>
      <c r="MLN33"/>
      <c r="MLO33"/>
      <c r="MLP33"/>
      <c r="MLQ33"/>
      <c r="MLR33"/>
      <c r="MLS33"/>
      <c r="MLT33"/>
      <c r="MLU33"/>
      <c r="MLV33"/>
      <c r="MLW33"/>
      <c r="MLX33"/>
      <c r="MLY33"/>
      <c r="MLZ33"/>
      <c r="MMA33"/>
      <c r="MMB33"/>
      <c r="MMC33"/>
      <c r="MMD33"/>
      <c r="MME33"/>
      <c r="MMF33"/>
      <c r="MMG33"/>
      <c r="MMH33"/>
      <c r="MMI33"/>
      <c r="MMJ33"/>
      <c r="MMK33"/>
      <c r="MML33"/>
      <c r="MMM33"/>
      <c r="MMN33"/>
      <c r="MMO33"/>
      <c r="MMP33"/>
      <c r="MMQ33"/>
      <c r="MMR33"/>
      <c r="MMS33"/>
      <c r="MMT33"/>
      <c r="MMU33"/>
      <c r="MMV33"/>
      <c r="MMW33"/>
      <c r="MMX33"/>
      <c r="MMY33"/>
      <c r="MMZ33"/>
      <c r="MNA33"/>
      <c r="MNB33"/>
      <c r="MNC33"/>
      <c r="MND33"/>
      <c r="MNE33"/>
      <c r="MNF33"/>
      <c r="MNG33"/>
      <c r="MNH33"/>
      <c r="MNI33"/>
      <c r="MNJ33"/>
      <c r="MNK33"/>
      <c r="MNL33"/>
      <c r="MNM33"/>
      <c r="MNN33"/>
      <c r="MNO33"/>
      <c r="MNP33"/>
      <c r="MNQ33"/>
      <c r="MNR33"/>
      <c r="MNS33"/>
      <c r="MNT33"/>
      <c r="MNU33"/>
      <c r="MNV33"/>
      <c r="MNW33"/>
      <c r="MNX33"/>
      <c r="MNY33"/>
      <c r="MNZ33"/>
      <c r="MOA33"/>
      <c r="MOB33"/>
      <c r="MOC33"/>
      <c r="MOD33"/>
      <c r="MOE33"/>
      <c r="MOF33"/>
      <c r="MOG33"/>
      <c r="MOH33"/>
      <c r="MOI33"/>
      <c r="MOJ33"/>
      <c r="MOK33"/>
      <c r="MOL33"/>
      <c r="MOM33"/>
      <c r="MON33"/>
      <c r="MOO33"/>
      <c r="MOP33"/>
      <c r="MOQ33"/>
      <c r="MOR33"/>
      <c r="MOS33"/>
      <c r="MOT33"/>
      <c r="MOU33"/>
      <c r="MOV33"/>
      <c r="MOW33"/>
      <c r="MOX33"/>
      <c r="MOY33"/>
      <c r="MOZ33"/>
      <c r="MPA33"/>
      <c r="MPB33"/>
      <c r="MPC33"/>
      <c r="MPD33"/>
      <c r="MPE33"/>
      <c r="MPF33"/>
      <c r="MPG33"/>
      <c r="MPH33"/>
      <c r="MPI33"/>
      <c r="MPJ33"/>
      <c r="MPK33"/>
      <c r="MPL33"/>
      <c r="MPM33"/>
      <c r="MPN33"/>
      <c r="MPO33"/>
      <c r="MPP33"/>
      <c r="MPQ33"/>
      <c r="MPR33"/>
      <c r="MPS33"/>
      <c r="MPT33"/>
      <c r="MPU33"/>
      <c r="MPV33"/>
      <c r="MPW33"/>
      <c r="MPX33"/>
      <c r="MPY33"/>
      <c r="MPZ33"/>
      <c r="MQA33"/>
      <c r="MQB33"/>
      <c r="MQC33"/>
      <c r="MQD33"/>
      <c r="MQE33"/>
      <c r="MQF33"/>
      <c r="MQG33"/>
      <c r="MQH33"/>
      <c r="MQI33"/>
      <c r="MQJ33"/>
      <c r="MQK33"/>
      <c r="MQL33"/>
      <c r="MQM33"/>
      <c r="MQN33"/>
      <c r="MQO33"/>
      <c r="MQP33"/>
      <c r="MQQ33"/>
      <c r="MQR33"/>
      <c r="MQS33"/>
      <c r="MQT33"/>
      <c r="MQU33"/>
      <c r="MQV33"/>
      <c r="MQW33"/>
      <c r="MQX33"/>
      <c r="MQY33"/>
      <c r="MQZ33"/>
      <c r="MRA33"/>
      <c r="MRB33"/>
      <c r="MRC33"/>
      <c r="MRD33"/>
      <c r="MRE33"/>
      <c r="MRF33"/>
      <c r="MRG33"/>
      <c r="MRH33"/>
      <c r="MRI33"/>
      <c r="MRJ33"/>
      <c r="MRK33"/>
      <c r="MRL33"/>
      <c r="MRM33"/>
      <c r="MRN33"/>
      <c r="MRO33"/>
      <c r="MRP33"/>
      <c r="MRQ33"/>
      <c r="MRR33"/>
      <c r="MRS33"/>
      <c r="MRT33"/>
      <c r="MRU33"/>
      <c r="MRV33"/>
      <c r="MRW33"/>
      <c r="MRX33"/>
      <c r="MRY33"/>
      <c r="MRZ33"/>
      <c r="MSA33"/>
      <c r="MSB33"/>
      <c r="MSC33"/>
      <c r="MSD33"/>
      <c r="MSE33"/>
      <c r="MSF33"/>
      <c r="MSG33"/>
      <c r="MSH33"/>
      <c r="MSI33"/>
      <c r="MSJ33"/>
      <c r="MSK33"/>
      <c r="MSL33"/>
      <c r="MSM33"/>
      <c r="MSN33"/>
      <c r="MSO33"/>
      <c r="MSP33"/>
      <c r="MSQ33"/>
      <c r="MSR33"/>
      <c r="MSS33"/>
      <c r="MST33"/>
      <c r="MSU33"/>
      <c r="MSV33"/>
      <c r="MSW33"/>
      <c r="MSX33"/>
      <c r="MSY33"/>
      <c r="MSZ33"/>
      <c r="MTA33"/>
      <c r="MTB33"/>
      <c r="MTC33"/>
      <c r="MTD33"/>
      <c r="MTE33"/>
      <c r="MTF33"/>
      <c r="MTG33"/>
      <c r="MTH33"/>
      <c r="MTI33"/>
      <c r="MTJ33"/>
      <c r="MTK33"/>
      <c r="MTL33"/>
      <c r="MTM33"/>
      <c r="MTN33"/>
      <c r="MTO33"/>
      <c r="MTP33"/>
      <c r="MTQ33"/>
      <c r="MTR33"/>
      <c r="MTS33"/>
      <c r="MTT33"/>
      <c r="MTU33"/>
      <c r="MTV33"/>
      <c r="MTW33"/>
      <c r="MTX33"/>
      <c r="MTY33"/>
      <c r="MTZ33"/>
      <c r="MUA33"/>
      <c r="MUB33"/>
      <c r="MUC33"/>
      <c r="MUD33"/>
      <c r="MUE33"/>
      <c r="MUF33"/>
      <c r="MUG33"/>
      <c r="MUH33"/>
      <c r="MUI33"/>
      <c r="MUJ33"/>
      <c r="MUK33"/>
      <c r="MUL33"/>
      <c r="MUM33"/>
      <c r="MUN33"/>
      <c r="MUO33"/>
      <c r="MUP33"/>
      <c r="MUQ33"/>
      <c r="MUR33"/>
      <c r="MUS33"/>
      <c r="MUT33"/>
      <c r="MUU33"/>
      <c r="MUV33"/>
      <c r="MUW33"/>
      <c r="MUX33"/>
      <c r="MUY33"/>
      <c r="MUZ33"/>
      <c r="MVA33"/>
      <c r="MVB33"/>
      <c r="MVC33"/>
      <c r="MVD33"/>
      <c r="MVE33"/>
      <c r="MVF33"/>
      <c r="MVG33"/>
      <c r="MVH33"/>
      <c r="MVI33"/>
      <c r="MVJ33"/>
      <c r="MVK33"/>
      <c r="MVL33"/>
      <c r="MVM33"/>
      <c r="MVN33"/>
      <c r="MVO33"/>
      <c r="MVP33"/>
      <c r="MVQ33"/>
      <c r="MVR33"/>
      <c r="MVS33"/>
      <c r="MVT33"/>
      <c r="MVU33"/>
      <c r="MVV33"/>
      <c r="MVW33"/>
      <c r="MVX33"/>
      <c r="MVY33"/>
      <c r="MVZ33"/>
      <c r="MWA33"/>
      <c r="MWB33"/>
      <c r="MWC33"/>
      <c r="MWD33"/>
      <c r="MWE33"/>
      <c r="MWF33"/>
      <c r="MWG33"/>
      <c r="MWH33"/>
      <c r="MWI33"/>
      <c r="MWJ33"/>
      <c r="MWK33"/>
      <c r="MWL33"/>
      <c r="MWM33"/>
      <c r="MWN33"/>
      <c r="MWO33"/>
      <c r="MWP33"/>
      <c r="MWQ33"/>
      <c r="MWR33"/>
      <c r="MWS33"/>
      <c r="MWT33"/>
      <c r="MWU33"/>
      <c r="MWV33"/>
      <c r="MWW33"/>
      <c r="MWX33"/>
      <c r="MWY33"/>
      <c r="MWZ33"/>
      <c r="MXA33"/>
      <c r="MXB33"/>
      <c r="MXC33"/>
      <c r="MXD33"/>
      <c r="MXE33"/>
      <c r="MXF33"/>
      <c r="MXG33"/>
      <c r="MXH33"/>
      <c r="MXI33"/>
      <c r="MXJ33"/>
      <c r="MXK33"/>
      <c r="MXL33"/>
      <c r="MXM33"/>
      <c r="MXN33"/>
      <c r="MXO33"/>
      <c r="MXP33"/>
      <c r="MXQ33"/>
      <c r="MXR33"/>
      <c r="MXS33"/>
      <c r="MXT33"/>
      <c r="MXU33"/>
      <c r="MXV33"/>
      <c r="MXW33"/>
      <c r="MXX33"/>
      <c r="MXY33"/>
      <c r="MXZ33"/>
      <c r="MYA33"/>
      <c r="MYB33"/>
      <c r="MYC33"/>
      <c r="MYD33"/>
      <c r="MYE33"/>
      <c r="MYF33"/>
      <c r="MYG33"/>
      <c r="MYH33"/>
      <c r="MYI33"/>
      <c r="MYJ33"/>
      <c r="MYK33"/>
      <c r="MYL33"/>
      <c r="MYM33"/>
      <c r="MYN33"/>
      <c r="MYO33"/>
      <c r="MYP33"/>
      <c r="MYQ33"/>
      <c r="MYR33"/>
      <c r="MYS33"/>
      <c r="MYT33"/>
      <c r="MYU33"/>
      <c r="MYV33"/>
      <c r="MYW33"/>
      <c r="MYX33"/>
      <c r="MYY33"/>
      <c r="MYZ33"/>
      <c r="MZA33"/>
      <c r="MZB33"/>
      <c r="MZC33"/>
      <c r="MZD33"/>
      <c r="MZE33"/>
      <c r="MZF33"/>
      <c r="MZG33"/>
      <c r="MZH33"/>
      <c r="MZI33"/>
      <c r="MZJ33"/>
      <c r="MZK33"/>
      <c r="MZL33"/>
      <c r="MZM33"/>
      <c r="MZN33"/>
      <c r="MZO33"/>
      <c r="MZP33"/>
      <c r="MZQ33"/>
      <c r="MZR33"/>
      <c r="MZS33"/>
      <c r="MZT33"/>
      <c r="MZU33"/>
      <c r="MZV33"/>
      <c r="MZW33"/>
      <c r="MZX33"/>
      <c r="MZY33"/>
      <c r="MZZ33"/>
      <c r="NAA33"/>
      <c r="NAB33"/>
      <c r="NAC33"/>
      <c r="NAD33"/>
      <c r="NAE33"/>
      <c r="NAF33"/>
      <c r="NAG33"/>
      <c r="NAH33"/>
      <c r="NAI33"/>
      <c r="NAJ33"/>
      <c r="NAK33"/>
      <c r="NAL33"/>
      <c r="NAM33"/>
      <c r="NAN33"/>
      <c r="NAO33"/>
      <c r="NAP33"/>
      <c r="NAQ33"/>
      <c r="NAR33"/>
      <c r="NAS33"/>
      <c r="NAT33"/>
      <c r="NAU33"/>
      <c r="NAV33"/>
      <c r="NAW33"/>
      <c r="NAX33"/>
      <c r="NAY33"/>
      <c r="NAZ33"/>
      <c r="NBA33"/>
      <c r="NBB33"/>
      <c r="NBC33"/>
      <c r="NBD33"/>
      <c r="NBE33"/>
      <c r="NBF33"/>
      <c r="NBG33"/>
      <c r="NBH33"/>
      <c r="NBI33"/>
      <c r="NBJ33"/>
      <c r="NBK33"/>
      <c r="NBL33"/>
      <c r="NBM33"/>
      <c r="NBN33"/>
      <c r="NBO33"/>
      <c r="NBP33"/>
      <c r="NBQ33"/>
      <c r="NBR33"/>
      <c r="NBS33"/>
      <c r="NBT33"/>
      <c r="NBU33"/>
      <c r="NBV33"/>
      <c r="NBW33"/>
      <c r="NBX33"/>
      <c r="NBY33"/>
      <c r="NBZ33"/>
      <c r="NCA33"/>
      <c r="NCB33"/>
      <c r="NCC33"/>
      <c r="NCD33"/>
      <c r="NCE33"/>
      <c r="NCF33"/>
      <c r="NCG33"/>
      <c r="NCH33"/>
      <c r="NCI33"/>
      <c r="NCJ33"/>
      <c r="NCK33"/>
      <c r="NCL33"/>
      <c r="NCM33"/>
      <c r="NCN33"/>
      <c r="NCO33"/>
      <c r="NCP33"/>
      <c r="NCQ33"/>
      <c r="NCR33"/>
      <c r="NCS33"/>
      <c r="NCT33"/>
      <c r="NCU33"/>
      <c r="NCV33"/>
      <c r="NCW33"/>
      <c r="NCX33"/>
      <c r="NCY33"/>
      <c r="NCZ33"/>
      <c r="NDA33"/>
      <c r="NDB33"/>
      <c r="NDC33"/>
      <c r="NDD33"/>
      <c r="NDE33"/>
      <c r="NDF33"/>
      <c r="NDG33"/>
      <c r="NDH33"/>
      <c r="NDI33"/>
      <c r="NDJ33"/>
      <c r="NDK33"/>
      <c r="NDL33"/>
      <c r="NDM33"/>
      <c r="NDN33"/>
      <c r="NDO33"/>
      <c r="NDP33"/>
      <c r="NDQ33"/>
      <c r="NDR33"/>
      <c r="NDS33"/>
      <c r="NDT33"/>
      <c r="NDU33"/>
      <c r="NDV33"/>
      <c r="NDW33"/>
      <c r="NDX33"/>
      <c r="NDY33"/>
      <c r="NDZ33"/>
      <c r="NEA33"/>
      <c r="NEB33"/>
      <c r="NEC33"/>
      <c r="NED33"/>
      <c r="NEE33"/>
      <c r="NEF33"/>
      <c r="NEG33"/>
      <c r="NEH33"/>
      <c r="NEI33"/>
      <c r="NEJ33"/>
      <c r="NEK33"/>
      <c r="NEL33"/>
      <c r="NEM33"/>
      <c r="NEN33"/>
      <c r="NEO33"/>
      <c r="NEP33"/>
      <c r="NEQ33"/>
      <c r="NER33"/>
      <c r="NES33"/>
      <c r="NET33"/>
      <c r="NEU33"/>
      <c r="NEV33"/>
      <c r="NEW33"/>
      <c r="NEX33"/>
      <c r="NEY33"/>
      <c r="NEZ33"/>
      <c r="NFA33"/>
      <c r="NFB33"/>
      <c r="NFC33"/>
      <c r="NFD33"/>
      <c r="NFE33"/>
      <c r="NFF33"/>
      <c r="NFG33"/>
      <c r="NFH33"/>
      <c r="NFI33"/>
      <c r="NFJ33"/>
      <c r="NFK33"/>
      <c r="NFL33"/>
      <c r="NFM33"/>
      <c r="NFN33"/>
      <c r="NFO33"/>
      <c r="NFP33"/>
      <c r="NFQ33"/>
      <c r="NFR33"/>
      <c r="NFS33"/>
      <c r="NFT33"/>
      <c r="NFU33"/>
      <c r="NFV33"/>
      <c r="NFW33"/>
      <c r="NFX33"/>
      <c r="NFY33"/>
      <c r="NFZ33"/>
      <c r="NGA33"/>
      <c r="NGB33"/>
      <c r="NGC33"/>
      <c r="NGD33"/>
      <c r="NGE33"/>
      <c r="NGF33"/>
      <c r="NGG33"/>
      <c r="NGH33"/>
      <c r="NGI33"/>
      <c r="NGJ33"/>
      <c r="NGK33"/>
      <c r="NGL33"/>
      <c r="NGM33"/>
      <c r="NGN33"/>
      <c r="NGO33"/>
      <c r="NGP33"/>
      <c r="NGQ33"/>
      <c r="NGR33"/>
      <c r="NGS33"/>
      <c r="NGT33"/>
      <c r="NGU33"/>
      <c r="NGV33"/>
      <c r="NGW33"/>
      <c r="NGX33"/>
      <c r="NGY33"/>
      <c r="NGZ33"/>
      <c r="NHA33"/>
      <c r="NHB33"/>
      <c r="NHC33"/>
      <c r="NHD33"/>
      <c r="NHE33"/>
      <c r="NHF33"/>
      <c r="NHG33"/>
      <c r="NHH33"/>
      <c r="NHI33"/>
      <c r="NHJ33"/>
      <c r="NHK33"/>
      <c r="NHL33"/>
      <c r="NHM33"/>
      <c r="NHN33"/>
      <c r="NHO33"/>
      <c r="NHP33"/>
      <c r="NHQ33"/>
      <c r="NHR33"/>
      <c r="NHS33"/>
      <c r="NHT33"/>
      <c r="NHU33"/>
      <c r="NHV33"/>
      <c r="NHW33"/>
      <c r="NHX33"/>
      <c r="NHY33"/>
      <c r="NHZ33"/>
      <c r="NIA33"/>
      <c r="NIB33"/>
      <c r="NIC33"/>
      <c r="NID33"/>
      <c r="NIE33"/>
      <c r="NIF33"/>
      <c r="NIG33"/>
      <c r="NIH33"/>
      <c r="NII33"/>
      <c r="NIJ33"/>
      <c r="NIK33"/>
      <c r="NIL33"/>
      <c r="NIM33"/>
      <c r="NIN33"/>
      <c r="NIO33"/>
      <c r="NIP33"/>
      <c r="NIQ33"/>
      <c r="NIR33"/>
      <c r="NIS33"/>
      <c r="NIT33"/>
      <c r="NIU33"/>
      <c r="NIV33"/>
      <c r="NIW33"/>
      <c r="NIX33"/>
      <c r="NIY33"/>
      <c r="NIZ33"/>
      <c r="NJA33"/>
      <c r="NJB33"/>
      <c r="NJC33"/>
      <c r="NJD33"/>
      <c r="NJE33"/>
      <c r="NJF33"/>
      <c r="NJG33"/>
      <c r="NJH33"/>
      <c r="NJI33"/>
      <c r="NJJ33"/>
      <c r="NJK33"/>
      <c r="NJL33"/>
      <c r="NJM33"/>
      <c r="NJN33"/>
      <c r="NJO33"/>
      <c r="NJP33"/>
      <c r="NJQ33"/>
      <c r="NJR33"/>
      <c r="NJS33"/>
      <c r="NJT33"/>
      <c r="NJU33"/>
      <c r="NJV33"/>
      <c r="NJW33"/>
      <c r="NJX33"/>
      <c r="NJY33"/>
      <c r="NJZ33"/>
      <c r="NKA33"/>
      <c r="NKB33"/>
      <c r="NKC33"/>
      <c r="NKD33"/>
      <c r="NKE33"/>
      <c r="NKF33"/>
      <c r="NKG33"/>
      <c r="NKH33"/>
      <c r="NKI33"/>
      <c r="NKJ33"/>
      <c r="NKK33"/>
      <c r="NKL33"/>
      <c r="NKM33"/>
      <c r="NKN33"/>
      <c r="NKO33"/>
      <c r="NKP33"/>
      <c r="NKQ33"/>
      <c r="NKR33"/>
      <c r="NKS33"/>
      <c r="NKT33"/>
      <c r="NKU33"/>
      <c r="NKV33"/>
      <c r="NKW33"/>
      <c r="NKX33"/>
      <c r="NKY33"/>
      <c r="NKZ33"/>
      <c r="NLA33"/>
      <c r="NLB33"/>
      <c r="NLC33"/>
      <c r="NLD33"/>
      <c r="NLE33"/>
      <c r="NLF33"/>
      <c r="NLG33"/>
      <c r="NLH33"/>
      <c r="NLI33"/>
      <c r="NLJ33"/>
      <c r="NLK33"/>
      <c r="NLL33"/>
      <c r="NLM33"/>
      <c r="NLN33"/>
      <c r="NLO33"/>
      <c r="NLP33"/>
      <c r="NLQ33"/>
      <c r="NLR33"/>
      <c r="NLS33"/>
      <c r="NLT33"/>
      <c r="NLU33"/>
      <c r="NLV33"/>
      <c r="NLW33"/>
      <c r="NLX33"/>
      <c r="NLY33"/>
      <c r="NLZ33"/>
      <c r="NMA33"/>
      <c r="NMB33"/>
      <c r="NMC33"/>
      <c r="NMD33"/>
      <c r="NME33"/>
      <c r="NMF33"/>
      <c r="NMG33"/>
      <c r="NMH33"/>
      <c r="NMI33"/>
      <c r="NMJ33"/>
      <c r="NMK33"/>
      <c r="NML33"/>
      <c r="NMM33"/>
      <c r="NMN33"/>
      <c r="NMO33"/>
      <c r="NMP33"/>
      <c r="NMQ33"/>
      <c r="NMR33"/>
      <c r="NMS33"/>
      <c r="NMT33"/>
      <c r="NMU33"/>
      <c r="NMV33"/>
      <c r="NMW33"/>
      <c r="NMX33"/>
      <c r="NMY33"/>
      <c r="NMZ33"/>
      <c r="NNA33"/>
      <c r="NNB33"/>
      <c r="NNC33"/>
      <c r="NND33"/>
      <c r="NNE33"/>
      <c r="NNF33"/>
      <c r="NNG33"/>
      <c r="NNH33"/>
      <c r="NNI33"/>
      <c r="NNJ33"/>
      <c r="NNK33"/>
      <c r="NNL33"/>
      <c r="NNM33"/>
      <c r="NNN33"/>
      <c r="NNO33"/>
      <c r="NNP33"/>
      <c r="NNQ33"/>
      <c r="NNR33"/>
      <c r="NNS33"/>
      <c r="NNT33"/>
      <c r="NNU33"/>
      <c r="NNV33"/>
      <c r="NNW33"/>
      <c r="NNX33"/>
      <c r="NNY33"/>
      <c r="NNZ33"/>
      <c r="NOA33"/>
      <c r="NOB33"/>
      <c r="NOC33"/>
      <c r="NOD33"/>
      <c r="NOE33"/>
      <c r="NOF33"/>
      <c r="NOG33"/>
      <c r="NOH33"/>
      <c r="NOI33"/>
      <c r="NOJ33"/>
      <c r="NOK33"/>
      <c r="NOL33"/>
      <c r="NOM33"/>
      <c r="NON33"/>
      <c r="NOO33"/>
      <c r="NOP33"/>
      <c r="NOQ33"/>
      <c r="NOR33"/>
      <c r="NOS33"/>
      <c r="NOT33"/>
      <c r="NOU33"/>
      <c r="NOV33"/>
      <c r="NOW33"/>
      <c r="NOX33"/>
      <c r="NOY33"/>
      <c r="NOZ33"/>
      <c r="NPA33"/>
      <c r="NPB33"/>
      <c r="NPC33"/>
      <c r="NPD33"/>
      <c r="NPE33"/>
      <c r="NPF33"/>
      <c r="NPG33"/>
      <c r="NPH33"/>
      <c r="NPI33"/>
      <c r="NPJ33"/>
      <c r="NPK33"/>
      <c r="NPL33"/>
      <c r="NPM33"/>
      <c r="NPN33"/>
      <c r="NPO33"/>
      <c r="NPP33"/>
      <c r="NPQ33"/>
      <c r="NPR33"/>
      <c r="NPS33"/>
      <c r="NPT33"/>
      <c r="NPU33"/>
      <c r="NPV33"/>
      <c r="NPW33"/>
      <c r="NPX33"/>
      <c r="NPY33"/>
      <c r="NPZ33"/>
      <c r="NQA33"/>
      <c r="NQB33"/>
      <c r="NQC33"/>
      <c r="NQD33"/>
      <c r="NQE33"/>
      <c r="NQF33"/>
      <c r="NQG33"/>
      <c r="NQH33"/>
      <c r="NQI33"/>
      <c r="NQJ33"/>
      <c r="NQK33"/>
      <c r="NQL33"/>
      <c r="NQM33"/>
      <c r="NQN33"/>
      <c r="NQO33"/>
      <c r="NQP33"/>
      <c r="NQQ33"/>
      <c r="NQR33"/>
      <c r="NQS33"/>
      <c r="NQT33"/>
      <c r="NQU33"/>
      <c r="NQV33"/>
      <c r="NQW33"/>
      <c r="NQX33"/>
      <c r="NQY33"/>
      <c r="NQZ33"/>
      <c r="NRA33"/>
      <c r="NRB33"/>
      <c r="NRC33"/>
      <c r="NRD33"/>
      <c r="NRE33"/>
      <c r="NRF33"/>
      <c r="NRG33"/>
      <c r="NRH33"/>
      <c r="NRI33"/>
      <c r="NRJ33"/>
      <c r="NRK33"/>
      <c r="NRL33"/>
      <c r="NRM33"/>
      <c r="NRN33"/>
      <c r="NRO33"/>
      <c r="NRP33"/>
      <c r="NRQ33"/>
      <c r="NRR33"/>
      <c r="NRS33"/>
      <c r="NRT33"/>
      <c r="NRU33"/>
      <c r="NRV33"/>
      <c r="NRW33"/>
      <c r="NRX33"/>
      <c r="NRY33"/>
      <c r="NRZ33"/>
      <c r="NSA33"/>
      <c r="NSB33"/>
      <c r="NSC33"/>
      <c r="NSD33"/>
      <c r="NSE33"/>
      <c r="NSF33"/>
      <c r="NSG33"/>
      <c r="NSH33"/>
      <c r="NSI33"/>
      <c r="NSJ33"/>
      <c r="NSK33"/>
      <c r="NSL33"/>
      <c r="NSM33"/>
      <c r="NSN33"/>
      <c r="NSO33"/>
      <c r="NSP33"/>
      <c r="NSQ33"/>
      <c r="NSR33"/>
      <c r="NSS33"/>
      <c r="NST33"/>
      <c r="NSU33"/>
      <c r="NSV33"/>
      <c r="NSW33"/>
      <c r="NSX33"/>
      <c r="NSY33"/>
      <c r="NSZ33"/>
      <c r="NTA33"/>
      <c r="NTB33"/>
      <c r="NTC33"/>
      <c r="NTD33"/>
      <c r="NTE33"/>
      <c r="NTF33"/>
      <c r="NTG33"/>
      <c r="NTH33"/>
      <c r="NTI33"/>
      <c r="NTJ33"/>
      <c r="NTK33"/>
      <c r="NTL33"/>
      <c r="NTM33"/>
      <c r="NTN33"/>
      <c r="NTO33"/>
      <c r="NTP33"/>
      <c r="NTQ33"/>
      <c r="NTR33"/>
      <c r="NTS33"/>
      <c r="NTT33"/>
      <c r="NTU33"/>
      <c r="NTV33"/>
      <c r="NTW33"/>
      <c r="NTX33"/>
      <c r="NTY33"/>
      <c r="NTZ33"/>
      <c r="NUA33"/>
      <c r="NUB33"/>
      <c r="NUC33"/>
      <c r="NUD33"/>
      <c r="NUE33"/>
      <c r="NUF33"/>
      <c r="NUG33"/>
      <c r="NUH33"/>
      <c r="NUI33"/>
      <c r="NUJ33"/>
      <c r="NUK33"/>
      <c r="NUL33"/>
      <c r="NUM33"/>
      <c r="NUN33"/>
      <c r="NUO33"/>
      <c r="NUP33"/>
      <c r="NUQ33"/>
      <c r="NUR33"/>
      <c r="NUS33"/>
      <c r="NUT33"/>
      <c r="NUU33"/>
      <c r="NUV33"/>
      <c r="NUW33"/>
      <c r="NUX33"/>
      <c r="NUY33"/>
      <c r="NUZ33"/>
      <c r="NVA33"/>
      <c r="NVB33"/>
      <c r="NVC33"/>
      <c r="NVD33"/>
      <c r="NVE33"/>
      <c r="NVF33"/>
      <c r="NVG33"/>
      <c r="NVH33"/>
      <c r="NVI33"/>
      <c r="NVJ33"/>
      <c r="NVK33"/>
      <c r="NVL33"/>
      <c r="NVM33"/>
      <c r="NVN33"/>
      <c r="NVO33"/>
      <c r="NVP33"/>
      <c r="NVQ33"/>
      <c r="NVR33"/>
      <c r="NVS33"/>
      <c r="NVT33"/>
      <c r="NVU33"/>
      <c r="NVV33"/>
      <c r="NVW33"/>
      <c r="NVX33"/>
      <c r="NVY33"/>
      <c r="NVZ33"/>
      <c r="NWA33"/>
      <c r="NWB33"/>
      <c r="NWC33"/>
      <c r="NWD33"/>
      <c r="NWE33"/>
      <c r="NWF33"/>
      <c r="NWG33"/>
      <c r="NWH33"/>
      <c r="NWI33"/>
      <c r="NWJ33"/>
      <c r="NWK33"/>
      <c r="NWL33"/>
      <c r="NWM33"/>
      <c r="NWN33"/>
      <c r="NWO33"/>
      <c r="NWP33"/>
      <c r="NWQ33"/>
      <c r="NWR33"/>
      <c r="NWS33"/>
      <c r="NWT33"/>
      <c r="NWU33"/>
      <c r="NWV33"/>
      <c r="NWW33"/>
      <c r="NWX33"/>
      <c r="NWY33"/>
      <c r="NWZ33"/>
      <c r="NXA33"/>
      <c r="NXB33"/>
      <c r="NXC33"/>
      <c r="NXD33"/>
      <c r="NXE33"/>
      <c r="NXF33"/>
      <c r="NXG33"/>
      <c r="NXH33"/>
      <c r="NXI33"/>
      <c r="NXJ33"/>
      <c r="NXK33"/>
      <c r="NXL33"/>
      <c r="NXM33"/>
      <c r="NXN33"/>
      <c r="NXO33"/>
      <c r="NXP33"/>
      <c r="NXQ33"/>
      <c r="NXR33"/>
      <c r="NXS33"/>
      <c r="NXT33"/>
      <c r="NXU33"/>
      <c r="NXV33"/>
      <c r="NXW33"/>
      <c r="NXX33"/>
      <c r="NXY33"/>
      <c r="NXZ33"/>
      <c r="NYA33"/>
      <c r="NYB33"/>
      <c r="NYC33"/>
      <c r="NYD33"/>
      <c r="NYE33"/>
      <c r="NYF33"/>
      <c r="NYG33"/>
      <c r="NYH33"/>
      <c r="NYI33"/>
      <c r="NYJ33"/>
      <c r="NYK33"/>
      <c r="NYL33"/>
      <c r="NYM33"/>
      <c r="NYN33"/>
      <c r="NYO33"/>
      <c r="NYP33"/>
      <c r="NYQ33"/>
      <c r="NYR33"/>
      <c r="NYS33"/>
      <c r="NYT33"/>
      <c r="NYU33"/>
      <c r="NYV33"/>
      <c r="NYW33"/>
      <c r="NYX33"/>
      <c r="NYY33"/>
      <c r="NYZ33"/>
      <c r="NZA33"/>
      <c r="NZB33"/>
      <c r="NZC33"/>
      <c r="NZD33"/>
      <c r="NZE33"/>
      <c r="NZF33"/>
      <c r="NZG33"/>
      <c r="NZH33"/>
      <c r="NZI33"/>
      <c r="NZJ33"/>
      <c r="NZK33"/>
      <c r="NZL33"/>
      <c r="NZM33"/>
      <c r="NZN33"/>
      <c r="NZO33"/>
      <c r="NZP33"/>
      <c r="NZQ33"/>
      <c r="NZR33"/>
      <c r="NZS33"/>
      <c r="NZT33"/>
      <c r="NZU33"/>
      <c r="NZV33"/>
      <c r="NZW33"/>
      <c r="NZX33"/>
      <c r="NZY33"/>
      <c r="NZZ33"/>
      <c r="OAA33"/>
      <c r="OAB33"/>
      <c r="OAC33"/>
      <c r="OAD33"/>
      <c r="OAE33"/>
      <c r="OAF33"/>
      <c r="OAG33"/>
      <c r="OAH33"/>
      <c r="OAI33"/>
      <c r="OAJ33"/>
      <c r="OAK33"/>
      <c r="OAL33"/>
      <c r="OAM33"/>
      <c r="OAN33"/>
      <c r="OAO33"/>
      <c r="OAP33"/>
      <c r="OAQ33"/>
      <c r="OAR33"/>
      <c r="OAS33"/>
      <c r="OAT33"/>
      <c r="OAU33"/>
      <c r="OAV33"/>
      <c r="OAW33"/>
      <c r="OAX33"/>
      <c r="OAY33"/>
      <c r="OAZ33"/>
      <c r="OBA33"/>
      <c r="OBB33"/>
      <c r="OBC33"/>
      <c r="OBD33"/>
      <c r="OBE33"/>
      <c r="OBF33"/>
      <c r="OBG33"/>
      <c r="OBH33"/>
      <c r="OBI33"/>
      <c r="OBJ33"/>
      <c r="OBK33"/>
      <c r="OBL33"/>
      <c r="OBM33"/>
      <c r="OBN33"/>
      <c r="OBO33"/>
      <c r="OBP33"/>
      <c r="OBQ33"/>
      <c r="OBR33"/>
      <c r="OBS33"/>
      <c r="OBT33"/>
      <c r="OBU33"/>
      <c r="OBV33"/>
      <c r="OBW33"/>
      <c r="OBX33"/>
      <c r="OBY33"/>
      <c r="OBZ33"/>
      <c r="OCA33"/>
      <c r="OCB33"/>
      <c r="OCC33"/>
      <c r="OCD33"/>
      <c r="OCE33"/>
      <c r="OCF33"/>
      <c r="OCG33"/>
      <c r="OCH33"/>
      <c r="OCI33"/>
      <c r="OCJ33"/>
      <c r="OCK33"/>
      <c r="OCL33"/>
      <c r="OCM33"/>
      <c r="OCN33"/>
      <c r="OCO33"/>
      <c r="OCP33"/>
      <c r="OCQ33"/>
      <c r="OCR33"/>
      <c r="OCS33"/>
      <c r="OCT33"/>
      <c r="OCU33"/>
      <c r="OCV33"/>
      <c r="OCW33"/>
      <c r="OCX33"/>
      <c r="OCY33"/>
      <c r="OCZ33"/>
      <c r="ODA33"/>
      <c r="ODB33"/>
      <c r="ODC33"/>
      <c r="ODD33"/>
      <c r="ODE33"/>
      <c r="ODF33"/>
      <c r="ODG33"/>
      <c r="ODH33"/>
      <c r="ODI33"/>
      <c r="ODJ33"/>
      <c r="ODK33"/>
      <c r="ODL33"/>
      <c r="ODM33"/>
      <c r="ODN33"/>
      <c r="ODO33"/>
      <c r="ODP33"/>
      <c r="ODQ33"/>
      <c r="ODR33"/>
      <c r="ODS33"/>
      <c r="ODT33"/>
      <c r="ODU33"/>
      <c r="ODV33"/>
      <c r="ODW33"/>
      <c r="ODX33"/>
      <c r="ODY33"/>
      <c r="ODZ33"/>
      <c r="OEA33"/>
      <c r="OEB33"/>
      <c r="OEC33"/>
      <c r="OED33"/>
      <c r="OEE33"/>
      <c r="OEF33"/>
      <c r="OEG33"/>
      <c r="OEH33"/>
      <c r="OEI33"/>
      <c r="OEJ33"/>
      <c r="OEK33"/>
      <c r="OEL33"/>
      <c r="OEM33"/>
      <c r="OEN33"/>
      <c r="OEO33"/>
      <c r="OEP33"/>
      <c r="OEQ33"/>
      <c r="OER33"/>
      <c r="OES33"/>
      <c r="OET33"/>
      <c r="OEU33"/>
      <c r="OEV33"/>
      <c r="OEW33"/>
      <c r="OEX33"/>
      <c r="OEY33"/>
      <c r="OEZ33"/>
      <c r="OFA33"/>
      <c r="OFB33"/>
      <c r="OFC33"/>
      <c r="OFD33"/>
      <c r="OFE33"/>
      <c r="OFF33"/>
      <c r="OFG33"/>
      <c r="OFH33"/>
      <c r="OFI33"/>
      <c r="OFJ33"/>
      <c r="OFK33"/>
      <c r="OFL33"/>
      <c r="OFM33"/>
      <c r="OFN33"/>
      <c r="OFO33"/>
      <c r="OFP33"/>
      <c r="OFQ33"/>
      <c r="OFR33"/>
      <c r="OFS33"/>
      <c r="OFT33"/>
      <c r="OFU33"/>
      <c r="OFV33"/>
      <c r="OFW33"/>
      <c r="OFX33"/>
      <c r="OFY33"/>
      <c r="OFZ33"/>
      <c r="OGA33"/>
      <c r="OGB33"/>
      <c r="OGC33"/>
      <c r="OGD33"/>
      <c r="OGE33"/>
      <c r="OGF33"/>
      <c r="OGG33"/>
      <c r="OGH33"/>
      <c r="OGI33"/>
      <c r="OGJ33"/>
      <c r="OGK33"/>
      <c r="OGL33"/>
      <c r="OGM33"/>
      <c r="OGN33"/>
      <c r="OGO33"/>
      <c r="OGP33"/>
      <c r="OGQ33"/>
      <c r="OGR33"/>
      <c r="OGS33"/>
      <c r="OGT33"/>
      <c r="OGU33"/>
      <c r="OGV33"/>
      <c r="OGW33"/>
      <c r="OGX33"/>
      <c r="OGY33"/>
      <c r="OGZ33"/>
      <c r="OHA33"/>
      <c r="OHB33"/>
      <c r="OHC33"/>
      <c r="OHD33"/>
      <c r="OHE33"/>
      <c r="OHF33"/>
      <c r="OHG33"/>
      <c r="OHH33"/>
      <c r="OHI33"/>
      <c r="OHJ33"/>
      <c r="OHK33"/>
      <c r="OHL33"/>
      <c r="OHM33"/>
      <c r="OHN33"/>
      <c r="OHO33"/>
      <c r="OHP33"/>
      <c r="OHQ33"/>
      <c r="OHR33"/>
      <c r="OHS33"/>
      <c r="OHT33"/>
      <c r="OHU33"/>
      <c r="OHV33"/>
      <c r="OHW33"/>
      <c r="OHX33"/>
      <c r="OHY33"/>
      <c r="OHZ33"/>
      <c r="OIA33"/>
      <c r="OIB33"/>
      <c r="OIC33"/>
      <c r="OID33"/>
      <c r="OIE33"/>
      <c r="OIF33"/>
      <c r="OIG33"/>
      <c r="OIH33"/>
      <c r="OII33"/>
      <c r="OIJ33"/>
      <c r="OIK33"/>
      <c r="OIL33"/>
      <c r="OIM33"/>
      <c r="OIN33"/>
      <c r="OIO33"/>
      <c r="OIP33"/>
      <c r="OIQ33"/>
      <c r="OIR33"/>
      <c r="OIS33"/>
      <c r="OIT33"/>
      <c r="OIU33"/>
      <c r="OIV33"/>
      <c r="OIW33"/>
      <c r="OIX33"/>
      <c r="OIY33"/>
      <c r="OIZ33"/>
      <c r="OJA33"/>
      <c r="OJB33"/>
      <c r="OJC33"/>
      <c r="OJD33"/>
      <c r="OJE33"/>
      <c r="OJF33"/>
      <c r="OJG33"/>
      <c r="OJH33"/>
      <c r="OJI33"/>
      <c r="OJJ33"/>
      <c r="OJK33"/>
      <c r="OJL33"/>
      <c r="OJM33"/>
      <c r="OJN33"/>
      <c r="OJO33"/>
      <c r="OJP33"/>
      <c r="OJQ33"/>
      <c r="OJR33"/>
      <c r="OJS33"/>
      <c r="OJT33"/>
      <c r="OJU33"/>
      <c r="OJV33"/>
      <c r="OJW33"/>
      <c r="OJX33"/>
      <c r="OJY33"/>
      <c r="OJZ33"/>
      <c r="OKA33"/>
      <c r="OKB33"/>
      <c r="OKC33"/>
      <c r="OKD33"/>
      <c r="OKE33"/>
      <c r="OKF33"/>
      <c r="OKG33"/>
      <c r="OKH33"/>
      <c r="OKI33"/>
      <c r="OKJ33"/>
      <c r="OKK33"/>
      <c r="OKL33"/>
      <c r="OKM33"/>
      <c r="OKN33"/>
      <c r="OKO33"/>
      <c r="OKP33"/>
      <c r="OKQ33"/>
      <c r="OKR33"/>
      <c r="OKS33"/>
      <c r="OKT33"/>
      <c r="OKU33"/>
      <c r="OKV33"/>
      <c r="OKW33"/>
      <c r="OKX33"/>
      <c r="OKY33"/>
      <c r="OKZ33"/>
      <c r="OLA33"/>
      <c r="OLB33"/>
      <c r="OLC33"/>
      <c r="OLD33"/>
      <c r="OLE33"/>
      <c r="OLF33"/>
      <c r="OLG33"/>
      <c r="OLH33"/>
      <c r="OLI33"/>
      <c r="OLJ33"/>
      <c r="OLK33"/>
      <c r="OLL33"/>
      <c r="OLM33"/>
      <c r="OLN33"/>
      <c r="OLO33"/>
      <c r="OLP33"/>
      <c r="OLQ33"/>
      <c r="OLR33"/>
      <c r="OLS33"/>
      <c r="OLT33"/>
      <c r="OLU33"/>
      <c r="OLV33"/>
      <c r="OLW33"/>
      <c r="OLX33"/>
      <c r="OLY33"/>
      <c r="OLZ33"/>
      <c r="OMA33"/>
      <c r="OMB33"/>
      <c r="OMC33"/>
      <c r="OMD33"/>
      <c r="OME33"/>
      <c r="OMF33"/>
      <c r="OMG33"/>
      <c r="OMH33"/>
      <c r="OMI33"/>
      <c r="OMJ33"/>
      <c r="OMK33"/>
      <c r="OML33"/>
      <c r="OMM33"/>
      <c r="OMN33"/>
      <c r="OMO33"/>
      <c r="OMP33"/>
      <c r="OMQ33"/>
      <c r="OMR33"/>
      <c r="OMS33"/>
      <c r="OMT33"/>
      <c r="OMU33"/>
      <c r="OMV33"/>
      <c r="OMW33"/>
      <c r="OMX33"/>
      <c r="OMY33"/>
      <c r="OMZ33"/>
      <c r="ONA33"/>
      <c r="ONB33"/>
      <c r="ONC33"/>
      <c r="OND33"/>
      <c r="ONE33"/>
      <c r="ONF33"/>
      <c r="ONG33"/>
      <c r="ONH33"/>
      <c r="ONI33"/>
      <c r="ONJ33"/>
      <c r="ONK33"/>
      <c r="ONL33"/>
      <c r="ONM33"/>
      <c r="ONN33"/>
      <c r="ONO33"/>
      <c r="ONP33"/>
      <c r="ONQ33"/>
      <c r="ONR33"/>
      <c r="ONS33"/>
      <c r="ONT33"/>
      <c r="ONU33"/>
      <c r="ONV33"/>
      <c r="ONW33"/>
      <c r="ONX33"/>
      <c r="ONY33"/>
      <c r="ONZ33"/>
      <c r="OOA33"/>
      <c r="OOB33"/>
      <c r="OOC33"/>
      <c r="OOD33"/>
      <c r="OOE33"/>
      <c r="OOF33"/>
      <c r="OOG33"/>
      <c r="OOH33"/>
      <c r="OOI33"/>
      <c r="OOJ33"/>
      <c r="OOK33"/>
      <c r="OOL33"/>
      <c r="OOM33"/>
      <c r="OON33"/>
      <c r="OOO33"/>
      <c r="OOP33"/>
      <c r="OOQ33"/>
      <c r="OOR33"/>
      <c r="OOS33"/>
      <c r="OOT33"/>
      <c r="OOU33"/>
      <c r="OOV33"/>
      <c r="OOW33"/>
      <c r="OOX33"/>
      <c r="OOY33"/>
      <c r="OOZ33"/>
      <c r="OPA33"/>
      <c r="OPB33"/>
      <c r="OPC33"/>
      <c r="OPD33"/>
      <c r="OPE33"/>
      <c r="OPF33"/>
      <c r="OPG33"/>
      <c r="OPH33"/>
      <c r="OPI33"/>
      <c r="OPJ33"/>
      <c r="OPK33"/>
      <c r="OPL33"/>
      <c r="OPM33"/>
      <c r="OPN33"/>
      <c r="OPO33"/>
      <c r="OPP33"/>
      <c r="OPQ33"/>
      <c r="OPR33"/>
      <c r="OPS33"/>
      <c r="OPT33"/>
      <c r="OPU33"/>
      <c r="OPV33"/>
      <c r="OPW33"/>
      <c r="OPX33"/>
      <c r="OPY33"/>
      <c r="OPZ33"/>
      <c r="OQA33"/>
      <c r="OQB33"/>
      <c r="OQC33"/>
      <c r="OQD33"/>
      <c r="OQE33"/>
      <c r="OQF33"/>
      <c r="OQG33"/>
      <c r="OQH33"/>
      <c r="OQI33"/>
      <c r="OQJ33"/>
      <c r="OQK33"/>
      <c r="OQL33"/>
      <c r="OQM33"/>
      <c r="OQN33"/>
      <c r="OQO33"/>
      <c r="OQP33"/>
      <c r="OQQ33"/>
      <c r="OQR33"/>
      <c r="OQS33"/>
      <c r="OQT33"/>
      <c r="OQU33"/>
      <c r="OQV33"/>
      <c r="OQW33"/>
      <c r="OQX33"/>
      <c r="OQY33"/>
      <c r="OQZ33"/>
      <c r="ORA33"/>
      <c r="ORB33"/>
      <c r="ORC33"/>
      <c r="ORD33"/>
      <c r="ORE33"/>
      <c r="ORF33"/>
      <c r="ORG33"/>
      <c r="ORH33"/>
      <c r="ORI33"/>
      <c r="ORJ33"/>
      <c r="ORK33"/>
      <c r="ORL33"/>
      <c r="ORM33"/>
      <c r="ORN33"/>
      <c r="ORO33"/>
      <c r="ORP33"/>
      <c r="ORQ33"/>
      <c r="ORR33"/>
      <c r="ORS33"/>
      <c r="ORT33"/>
      <c r="ORU33"/>
      <c r="ORV33"/>
      <c r="ORW33"/>
      <c r="ORX33"/>
      <c r="ORY33"/>
      <c r="ORZ33"/>
      <c r="OSA33"/>
      <c r="OSB33"/>
      <c r="OSC33"/>
      <c r="OSD33"/>
      <c r="OSE33"/>
      <c r="OSF33"/>
      <c r="OSG33"/>
      <c r="OSH33"/>
      <c r="OSI33"/>
      <c r="OSJ33"/>
      <c r="OSK33"/>
      <c r="OSL33"/>
      <c r="OSM33"/>
      <c r="OSN33"/>
      <c r="OSO33"/>
      <c r="OSP33"/>
      <c r="OSQ33"/>
      <c r="OSR33"/>
      <c r="OSS33"/>
      <c r="OST33"/>
      <c r="OSU33"/>
      <c r="OSV33"/>
      <c r="OSW33"/>
      <c r="OSX33"/>
      <c r="OSY33"/>
      <c r="OSZ33"/>
      <c r="OTA33"/>
      <c r="OTB33"/>
      <c r="OTC33"/>
      <c r="OTD33"/>
      <c r="OTE33"/>
      <c r="OTF33"/>
      <c r="OTG33"/>
      <c r="OTH33"/>
      <c r="OTI33"/>
      <c r="OTJ33"/>
      <c r="OTK33"/>
      <c r="OTL33"/>
      <c r="OTM33"/>
      <c r="OTN33"/>
      <c r="OTO33"/>
      <c r="OTP33"/>
      <c r="OTQ33"/>
      <c r="OTR33"/>
      <c r="OTS33"/>
      <c r="OTT33"/>
      <c r="OTU33"/>
      <c r="OTV33"/>
      <c r="OTW33"/>
      <c r="OTX33"/>
      <c r="OTY33"/>
      <c r="OTZ33"/>
      <c r="OUA33"/>
      <c r="OUB33"/>
      <c r="OUC33"/>
      <c r="OUD33"/>
      <c r="OUE33"/>
      <c r="OUF33"/>
      <c r="OUG33"/>
      <c r="OUH33"/>
      <c r="OUI33"/>
      <c r="OUJ33"/>
      <c r="OUK33"/>
      <c r="OUL33"/>
      <c r="OUM33"/>
      <c r="OUN33"/>
      <c r="OUO33"/>
      <c r="OUP33"/>
      <c r="OUQ33"/>
      <c r="OUR33"/>
      <c r="OUS33"/>
      <c r="OUT33"/>
      <c r="OUU33"/>
      <c r="OUV33"/>
      <c r="OUW33"/>
      <c r="OUX33"/>
      <c r="OUY33"/>
      <c r="OUZ33"/>
      <c r="OVA33"/>
      <c r="OVB33"/>
      <c r="OVC33"/>
      <c r="OVD33"/>
      <c r="OVE33"/>
      <c r="OVF33"/>
      <c r="OVG33"/>
      <c r="OVH33"/>
      <c r="OVI33"/>
      <c r="OVJ33"/>
      <c r="OVK33"/>
      <c r="OVL33"/>
      <c r="OVM33"/>
      <c r="OVN33"/>
      <c r="OVO33"/>
      <c r="OVP33"/>
      <c r="OVQ33"/>
      <c r="OVR33"/>
      <c r="OVS33"/>
      <c r="OVT33"/>
      <c r="OVU33"/>
      <c r="OVV33"/>
      <c r="OVW33"/>
      <c r="OVX33"/>
      <c r="OVY33"/>
      <c r="OVZ33"/>
      <c r="OWA33"/>
      <c r="OWB33"/>
      <c r="OWC33"/>
      <c r="OWD33"/>
      <c r="OWE33"/>
      <c r="OWF33"/>
      <c r="OWG33"/>
      <c r="OWH33"/>
      <c r="OWI33"/>
      <c r="OWJ33"/>
      <c r="OWK33"/>
      <c r="OWL33"/>
      <c r="OWM33"/>
      <c r="OWN33"/>
      <c r="OWO33"/>
      <c r="OWP33"/>
      <c r="OWQ33"/>
      <c r="OWR33"/>
      <c r="OWS33"/>
      <c r="OWT33"/>
      <c r="OWU33"/>
      <c r="OWV33"/>
      <c r="OWW33"/>
      <c r="OWX33"/>
      <c r="OWY33"/>
      <c r="OWZ33"/>
      <c r="OXA33"/>
      <c r="OXB33"/>
      <c r="OXC33"/>
      <c r="OXD33"/>
      <c r="OXE33"/>
      <c r="OXF33"/>
      <c r="OXG33"/>
      <c r="OXH33"/>
      <c r="OXI33"/>
      <c r="OXJ33"/>
      <c r="OXK33"/>
      <c r="OXL33"/>
      <c r="OXM33"/>
      <c r="OXN33"/>
      <c r="OXO33"/>
      <c r="OXP33"/>
      <c r="OXQ33"/>
      <c r="OXR33"/>
      <c r="OXS33"/>
      <c r="OXT33"/>
      <c r="OXU33"/>
      <c r="OXV33"/>
      <c r="OXW33"/>
      <c r="OXX33"/>
      <c r="OXY33"/>
      <c r="OXZ33"/>
      <c r="OYA33"/>
      <c r="OYB33"/>
      <c r="OYC33"/>
      <c r="OYD33"/>
      <c r="OYE33"/>
      <c r="OYF33"/>
      <c r="OYG33"/>
      <c r="OYH33"/>
      <c r="OYI33"/>
      <c r="OYJ33"/>
      <c r="OYK33"/>
      <c r="OYL33"/>
      <c r="OYM33"/>
      <c r="OYN33"/>
      <c r="OYO33"/>
      <c r="OYP33"/>
      <c r="OYQ33"/>
      <c r="OYR33"/>
      <c r="OYS33"/>
      <c r="OYT33"/>
      <c r="OYU33"/>
      <c r="OYV33"/>
      <c r="OYW33"/>
      <c r="OYX33"/>
      <c r="OYY33"/>
      <c r="OYZ33"/>
      <c r="OZA33"/>
      <c r="OZB33"/>
      <c r="OZC33"/>
      <c r="OZD33"/>
      <c r="OZE33"/>
      <c r="OZF33"/>
      <c r="OZG33"/>
      <c r="OZH33"/>
      <c r="OZI33"/>
      <c r="OZJ33"/>
      <c r="OZK33"/>
      <c r="OZL33"/>
      <c r="OZM33"/>
      <c r="OZN33"/>
      <c r="OZO33"/>
      <c r="OZP33"/>
      <c r="OZQ33"/>
      <c r="OZR33"/>
      <c r="OZS33"/>
      <c r="OZT33"/>
      <c r="OZU33"/>
      <c r="OZV33"/>
      <c r="OZW33"/>
      <c r="OZX33"/>
      <c r="OZY33"/>
      <c r="OZZ33"/>
      <c r="PAA33"/>
      <c r="PAB33"/>
      <c r="PAC33"/>
      <c r="PAD33"/>
      <c r="PAE33"/>
      <c r="PAF33"/>
      <c r="PAG33"/>
      <c r="PAH33"/>
      <c r="PAI33"/>
      <c r="PAJ33"/>
      <c r="PAK33"/>
      <c r="PAL33"/>
      <c r="PAM33"/>
      <c r="PAN33"/>
      <c r="PAO33"/>
      <c r="PAP33"/>
      <c r="PAQ33"/>
      <c r="PAR33"/>
      <c r="PAS33"/>
      <c r="PAT33"/>
      <c r="PAU33"/>
      <c r="PAV33"/>
      <c r="PAW33"/>
      <c r="PAX33"/>
      <c r="PAY33"/>
      <c r="PAZ33"/>
      <c r="PBA33"/>
      <c r="PBB33"/>
      <c r="PBC33"/>
      <c r="PBD33"/>
      <c r="PBE33"/>
      <c r="PBF33"/>
      <c r="PBG33"/>
      <c r="PBH33"/>
      <c r="PBI33"/>
      <c r="PBJ33"/>
      <c r="PBK33"/>
      <c r="PBL33"/>
      <c r="PBM33"/>
      <c r="PBN33"/>
      <c r="PBO33"/>
      <c r="PBP33"/>
      <c r="PBQ33"/>
      <c r="PBR33"/>
      <c r="PBS33"/>
      <c r="PBT33"/>
      <c r="PBU33"/>
      <c r="PBV33"/>
      <c r="PBW33"/>
      <c r="PBX33"/>
      <c r="PBY33"/>
      <c r="PBZ33"/>
      <c r="PCA33"/>
      <c r="PCB33"/>
      <c r="PCC33"/>
      <c r="PCD33"/>
      <c r="PCE33"/>
      <c r="PCF33"/>
      <c r="PCG33"/>
      <c r="PCH33"/>
      <c r="PCI33"/>
      <c r="PCJ33"/>
      <c r="PCK33"/>
      <c r="PCL33"/>
      <c r="PCM33"/>
      <c r="PCN33"/>
      <c r="PCO33"/>
      <c r="PCP33"/>
      <c r="PCQ33"/>
      <c r="PCR33"/>
      <c r="PCS33"/>
      <c r="PCT33"/>
      <c r="PCU33"/>
      <c r="PCV33"/>
      <c r="PCW33"/>
      <c r="PCX33"/>
      <c r="PCY33"/>
      <c r="PCZ33"/>
      <c r="PDA33"/>
      <c r="PDB33"/>
      <c r="PDC33"/>
      <c r="PDD33"/>
      <c r="PDE33"/>
      <c r="PDF33"/>
      <c r="PDG33"/>
      <c r="PDH33"/>
      <c r="PDI33"/>
      <c r="PDJ33"/>
      <c r="PDK33"/>
      <c r="PDL33"/>
      <c r="PDM33"/>
      <c r="PDN33"/>
      <c r="PDO33"/>
      <c r="PDP33"/>
      <c r="PDQ33"/>
      <c r="PDR33"/>
      <c r="PDS33"/>
      <c r="PDT33"/>
      <c r="PDU33"/>
      <c r="PDV33"/>
      <c r="PDW33"/>
      <c r="PDX33"/>
      <c r="PDY33"/>
      <c r="PDZ33"/>
      <c r="PEA33"/>
      <c r="PEB33"/>
      <c r="PEC33"/>
      <c r="PED33"/>
      <c r="PEE33"/>
      <c r="PEF33"/>
      <c r="PEG33"/>
      <c r="PEH33"/>
      <c r="PEI33"/>
      <c r="PEJ33"/>
      <c r="PEK33"/>
      <c r="PEL33"/>
      <c r="PEM33"/>
      <c r="PEN33"/>
      <c r="PEO33"/>
      <c r="PEP33"/>
      <c r="PEQ33"/>
      <c r="PER33"/>
      <c r="PES33"/>
      <c r="PET33"/>
      <c r="PEU33"/>
      <c r="PEV33"/>
      <c r="PEW33"/>
      <c r="PEX33"/>
      <c r="PEY33"/>
      <c r="PEZ33"/>
      <c r="PFA33"/>
      <c r="PFB33"/>
      <c r="PFC33"/>
      <c r="PFD33"/>
      <c r="PFE33"/>
      <c r="PFF33"/>
      <c r="PFG33"/>
      <c r="PFH33"/>
      <c r="PFI33"/>
      <c r="PFJ33"/>
      <c r="PFK33"/>
      <c r="PFL33"/>
      <c r="PFM33"/>
      <c r="PFN33"/>
      <c r="PFO33"/>
      <c r="PFP33"/>
      <c r="PFQ33"/>
      <c r="PFR33"/>
      <c r="PFS33"/>
      <c r="PFT33"/>
      <c r="PFU33"/>
      <c r="PFV33"/>
      <c r="PFW33"/>
      <c r="PFX33"/>
      <c r="PFY33"/>
      <c r="PFZ33"/>
      <c r="PGA33"/>
      <c r="PGB33"/>
      <c r="PGC33"/>
      <c r="PGD33"/>
      <c r="PGE33"/>
      <c r="PGF33"/>
      <c r="PGG33"/>
      <c r="PGH33"/>
      <c r="PGI33"/>
      <c r="PGJ33"/>
      <c r="PGK33"/>
      <c r="PGL33"/>
      <c r="PGM33"/>
      <c r="PGN33"/>
      <c r="PGO33"/>
      <c r="PGP33"/>
      <c r="PGQ33"/>
      <c r="PGR33"/>
      <c r="PGS33"/>
      <c r="PGT33"/>
      <c r="PGU33"/>
      <c r="PGV33"/>
      <c r="PGW33"/>
      <c r="PGX33"/>
      <c r="PGY33"/>
      <c r="PGZ33"/>
      <c r="PHA33"/>
      <c r="PHB33"/>
      <c r="PHC33"/>
      <c r="PHD33"/>
      <c r="PHE33"/>
      <c r="PHF33"/>
      <c r="PHG33"/>
      <c r="PHH33"/>
      <c r="PHI33"/>
      <c r="PHJ33"/>
      <c r="PHK33"/>
      <c r="PHL33"/>
      <c r="PHM33"/>
      <c r="PHN33"/>
      <c r="PHO33"/>
      <c r="PHP33"/>
      <c r="PHQ33"/>
      <c r="PHR33"/>
      <c r="PHS33"/>
      <c r="PHT33"/>
      <c r="PHU33"/>
      <c r="PHV33"/>
      <c r="PHW33"/>
      <c r="PHX33"/>
      <c r="PHY33"/>
      <c r="PHZ33"/>
      <c r="PIA33"/>
      <c r="PIB33"/>
      <c r="PIC33"/>
      <c r="PID33"/>
      <c r="PIE33"/>
      <c r="PIF33"/>
      <c r="PIG33"/>
      <c r="PIH33"/>
      <c r="PII33"/>
      <c r="PIJ33"/>
      <c r="PIK33"/>
      <c r="PIL33"/>
      <c r="PIM33"/>
      <c r="PIN33"/>
      <c r="PIO33"/>
      <c r="PIP33"/>
      <c r="PIQ33"/>
      <c r="PIR33"/>
      <c r="PIS33"/>
      <c r="PIT33"/>
      <c r="PIU33"/>
      <c r="PIV33"/>
      <c r="PIW33"/>
      <c r="PIX33"/>
      <c r="PIY33"/>
      <c r="PIZ33"/>
      <c r="PJA33"/>
      <c r="PJB33"/>
      <c r="PJC33"/>
      <c r="PJD33"/>
      <c r="PJE33"/>
      <c r="PJF33"/>
      <c r="PJG33"/>
      <c r="PJH33"/>
      <c r="PJI33"/>
      <c r="PJJ33"/>
      <c r="PJK33"/>
      <c r="PJL33"/>
      <c r="PJM33"/>
      <c r="PJN33"/>
      <c r="PJO33"/>
      <c r="PJP33"/>
      <c r="PJQ33"/>
      <c r="PJR33"/>
      <c r="PJS33"/>
      <c r="PJT33"/>
      <c r="PJU33"/>
      <c r="PJV33"/>
      <c r="PJW33"/>
      <c r="PJX33"/>
      <c r="PJY33"/>
      <c r="PJZ33"/>
      <c r="PKA33"/>
      <c r="PKB33"/>
      <c r="PKC33"/>
      <c r="PKD33"/>
      <c r="PKE33"/>
      <c r="PKF33"/>
      <c r="PKG33"/>
      <c r="PKH33"/>
      <c r="PKI33"/>
      <c r="PKJ33"/>
      <c r="PKK33"/>
      <c r="PKL33"/>
      <c r="PKM33"/>
      <c r="PKN33"/>
      <c r="PKO33"/>
      <c r="PKP33"/>
      <c r="PKQ33"/>
      <c r="PKR33"/>
      <c r="PKS33"/>
      <c r="PKT33"/>
      <c r="PKU33"/>
      <c r="PKV33"/>
      <c r="PKW33"/>
      <c r="PKX33"/>
      <c r="PKY33"/>
      <c r="PKZ33"/>
      <c r="PLA33"/>
      <c r="PLB33"/>
      <c r="PLC33"/>
      <c r="PLD33"/>
      <c r="PLE33"/>
      <c r="PLF33"/>
      <c r="PLG33"/>
      <c r="PLH33"/>
      <c r="PLI33"/>
      <c r="PLJ33"/>
      <c r="PLK33"/>
      <c r="PLL33"/>
      <c r="PLM33"/>
      <c r="PLN33"/>
      <c r="PLO33"/>
      <c r="PLP33"/>
      <c r="PLQ33"/>
      <c r="PLR33"/>
      <c r="PLS33"/>
      <c r="PLT33"/>
      <c r="PLU33"/>
      <c r="PLV33"/>
      <c r="PLW33"/>
      <c r="PLX33"/>
      <c r="PLY33"/>
      <c r="PLZ33"/>
      <c r="PMA33"/>
      <c r="PMB33"/>
      <c r="PMC33"/>
      <c r="PMD33"/>
      <c r="PME33"/>
      <c r="PMF33"/>
      <c r="PMG33"/>
      <c r="PMH33"/>
      <c r="PMI33"/>
      <c r="PMJ33"/>
      <c r="PMK33"/>
      <c r="PML33"/>
      <c r="PMM33"/>
      <c r="PMN33"/>
      <c r="PMO33"/>
      <c r="PMP33"/>
      <c r="PMQ33"/>
      <c r="PMR33"/>
      <c r="PMS33"/>
      <c r="PMT33"/>
      <c r="PMU33"/>
      <c r="PMV33"/>
      <c r="PMW33"/>
      <c r="PMX33"/>
      <c r="PMY33"/>
      <c r="PMZ33"/>
      <c r="PNA33"/>
      <c r="PNB33"/>
      <c r="PNC33"/>
      <c r="PND33"/>
      <c r="PNE33"/>
      <c r="PNF33"/>
      <c r="PNG33"/>
      <c r="PNH33"/>
      <c r="PNI33"/>
      <c r="PNJ33"/>
      <c r="PNK33"/>
      <c r="PNL33"/>
      <c r="PNM33"/>
      <c r="PNN33"/>
      <c r="PNO33"/>
      <c r="PNP33"/>
      <c r="PNQ33"/>
      <c r="PNR33"/>
      <c r="PNS33"/>
      <c r="PNT33"/>
      <c r="PNU33"/>
      <c r="PNV33"/>
      <c r="PNW33"/>
      <c r="PNX33"/>
      <c r="PNY33"/>
      <c r="PNZ33"/>
      <c r="POA33"/>
      <c r="POB33"/>
      <c r="POC33"/>
      <c r="POD33"/>
      <c r="POE33"/>
      <c r="POF33"/>
      <c r="POG33"/>
      <c r="POH33"/>
      <c r="POI33"/>
      <c r="POJ33"/>
      <c r="POK33"/>
      <c r="POL33"/>
      <c r="POM33"/>
      <c r="PON33"/>
      <c r="POO33"/>
      <c r="POP33"/>
      <c r="POQ33"/>
      <c r="POR33"/>
      <c r="POS33"/>
      <c r="POT33"/>
      <c r="POU33"/>
      <c r="POV33"/>
      <c r="POW33"/>
      <c r="POX33"/>
      <c r="POY33"/>
      <c r="POZ33"/>
      <c r="PPA33"/>
      <c r="PPB33"/>
      <c r="PPC33"/>
      <c r="PPD33"/>
      <c r="PPE33"/>
      <c r="PPF33"/>
      <c r="PPG33"/>
      <c r="PPH33"/>
      <c r="PPI33"/>
      <c r="PPJ33"/>
      <c r="PPK33"/>
      <c r="PPL33"/>
      <c r="PPM33"/>
      <c r="PPN33"/>
      <c r="PPO33"/>
      <c r="PPP33"/>
      <c r="PPQ33"/>
      <c r="PPR33"/>
      <c r="PPS33"/>
      <c r="PPT33"/>
      <c r="PPU33"/>
      <c r="PPV33"/>
      <c r="PPW33"/>
      <c r="PPX33"/>
      <c r="PPY33"/>
      <c r="PPZ33"/>
      <c r="PQA33"/>
      <c r="PQB33"/>
      <c r="PQC33"/>
      <c r="PQD33"/>
      <c r="PQE33"/>
      <c r="PQF33"/>
      <c r="PQG33"/>
      <c r="PQH33"/>
      <c r="PQI33"/>
      <c r="PQJ33"/>
      <c r="PQK33"/>
      <c r="PQL33"/>
      <c r="PQM33"/>
      <c r="PQN33"/>
      <c r="PQO33"/>
      <c r="PQP33"/>
      <c r="PQQ33"/>
      <c r="PQR33"/>
      <c r="PQS33"/>
      <c r="PQT33"/>
      <c r="PQU33"/>
      <c r="PQV33"/>
      <c r="PQW33"/>
      <c r="PQX33"/>
      <c r="PQY33"/>
      <c r="PQZ33"/>
      <c r="PRA33"/>
      <c r="PRB33"/>
      <c r="PRC33"/>
      <c r="PRD33"/>
      <c r="PRE33"/>
      <c r="PRF33"/>
      <c r="PRG33"/>
      <c r="PRH33"/>
      <c r="PRI33"/>
      <c r="PRJ33"/>
      <c r="PRK33"/>
      <c r="PRL33"/>
      <c r="PRM33"/>
      <c r="PRN33"/>
      <c r="PRO33"/>
      <c r="PRP33"/>
      <c r="PRQ33"/>
      <c r="PRR33"/>
      <c r="PRS33"/>
      <c r="PRT33"/>
      <c r="PRU33"/>
      <c r="PRV33"/>
      <c r="PRW33"/>
      <c r="PRX33"/>
      <c r="PRY33"/>
      <c r="PRZ33"/>
      <c r="PSA33"/>
      <c r="PSB33"/>
      <c r="PSC33"/>
      <c r="PSD33"/>
      <c r="PSE33"/>
      <c r="PSF33"/>
      <c r="PSG33"/>
      <c r="PSH33"/>
      <c r="PSI33"/>
      <c r="PSJ33"/>
      <c r="PSK33"/>
      <c r="PSL33"/>
      <c r="PSM33"/>
      <c r="PSN33"/>
      <c r="PSO33"/>
      <c r="PSP33"/>
      <c r="PSQ33"/>
      <c r="PSR33"/>
      <c r="PSS33"/>
      <c r="PST33"/>
      <c r="PSU33"/>
      <c r="PSV33"/>
      <c r="PSW33"/>
      <c r="PSX33"/>
      <c r="PSY33"/>
      <c r="PSZ33"/>
      <c r="PTA33"/>
      <c r="PTB33"/>
      <c r="PTC33"/>
      <c r="PTD33"/>
      <c r="PTE33"/>
      <c r="PTF33"/>
      <c r="PTG33"/>
      <c r="PTH33"/>
      <c r="PTI33"/>
      <c r="PTJ33"/>
      <c r="PTK33"/>
      <c r="PTL33"/>
      <c r="PTM33"/>
      <c r="PTN33"/>
      <c r="PTO33"/>
      <c r="PTP33"/>
      <c r="PTQ33"/>
      <c r="PTR33"/>
      <c r="PTS33"/>
      <c r="PTT33"/>
      <c r="PTU33"/>
      <c r="PTV33"/>
      <c r="PTW33"/>
      <c r="PTX33"/>
      <c r="PTY33"/>
      <c r="PTZ33"/>
      <c r="PUA33"/>
      <c r="PUB33"/>
      <c r="PUC33"/>
      <c r="PUD33"/>
      <c r="PUE33"/>
      <c r="PUF33"/>
      <c r="PUG33"/>
      <c r="PUH33"/>
      <c r="PUI33"/>
      <c r="PUJ33"/>
      <c r="PUK33"/>
      <c r="PUL33"/>
      <c r="PUM33"/>
      <c r="PUN33"/>
      <c r="PUO33"/>
      <c r="PUP33"/>
      <c r="PUQ33"/>
      <c r="PUR33"/>
      <c r="PUS33"/>
      <c r="PUT33"/>
      <c r="PUU33"/>
      <c r="PUV33"/>
      <c r="PUW33"/>
      <c r="PUX33"/>
      <c r="PUY33"/>
      <c r="PUZ33"/>
      <c r="PVA33"/>
      <c r="PVB33"/>
      <c r="PVC33"/>
      <c r="PVD33"/>
      <c r="PVE33"/>
      <c r="PVF33"/>
      <c r="PVG33"/>
      <c r="PVH33"/>
      <c r="PVI33"/>
      <c r="PVJ33"/>
      <c r="PVK33"/>
      <c r="PVL33"/>
      <c r="PVM33"/>
      <c r="PVN33"/>
      <c r="PVO33"/>
      <c r="PVP33"/>
      <c r="PVQ33"/>
      <c r="PVR33"/>
      <c r="PVS33"/>
      <c r="PVT33"/>
      <c r="PVU33"/>
      <c r="PVV33"/>
      <c r="PVW33"/>
      <c r="PVX33"/>
      <c r="PVY33"/>
      <c r="PVZ33"/>
      <c r="PWA33"/>
      <c r="PWB33"/>
      <c r="PWC33"/>
      <c r="PWD33"/>
      <c r="PWE33"/>
      <c r="PWF33"/>
      <c r="PWG33"/>
      <c r="PWH33"/>
      <c r="PWI33"/>
      <c r="PWJ33"/>
      <c r="PWK33"/>
      <c r="PWL33"/>
      <c r="PWM33"/>
      <c r="PWN33"/>
      <c r="PWO33"/>
      <c r="PWP33"/>
      <c r="PWQ33"/>
      <c r="PWR33"/>
      <c r="PWS33"/>
      <c r="PWT33"/>
      <c r="PWU33"/>
      <c r="PWV33"/>
      <c r="PWW33"/>
      <c r="PWX33"/>
      <c r="PWY33"/>
      <c r="PWZ33"/>
      <c r="PXA33"/>
      <c r="PXB33"/>
      <c r="PXC33"/>
      <c r="PXD33"/>
      <c r="PXE33"/>
      <c r="PXF33"/>
      <c r="PXG33"/>
      <c r="PXH33"/>
      <c r="PXI33"/>
      <c r="PXJ33"/>
      <c r="PXK33"/>
      <c r="PXL33"/>
      <c r="PXM33"/>
      <c r="PXN33"/>
      <c r="PXO33"/>
      <c r="PXP33"/>
      <c r="PXQ33"/>
      <c r="PXR33"/>
      <c r="PXS33"/>
      <c r="PXT33"/>
      <c r="PXU33"/>
      <c r="PXV33"/>
      <c r="PXW33"/>
      <c r="PXX33"/>
      <c r="PXY33"/>
      <c r="PXZ33"/>
      <c r="PYA33"/>
      <c r="PYB33"/>
      <c r="PYC33"/>
      <c r="PYD33"/>
      <c r="PYE33"/>
      <c r="PYF33"/>
      <c r="PYG33"/>
      <c r="PYH33"/>
      <c r="PYI33"/>
      <c r="PYJ33"/>
      <c r="PYK33"/>
      <c r="PYL33"/>
      <c r="PYM33"/>
      <c r="PYN33"/>
      <c r="PYO33"/>
      <c r="PYP33"/>
      <c r="PYQ33"/>
      <c r="PYR33"/>
      <c r="PYS33"/>
      <c r="PYT33"/>
      <c r="PYU33"/>
      <c r="PYV33"/>
      <c r="PYW33"/>
      <c r="PYX33"/>
      <c r="PYY33"/>
      <c r="PYZ33"/>
      <c r="PZA33"/>
      <c r="PZB33"/>
      <c r="PZC33"/>
      <c r="PZD33"/>
      <c r="PZE33"/>
      <c r="PZF33"/>
      <c r="PZG33"/>
      <c r="PZH33"/>
      <c r="PZI33"/>
      <c r="PZJ33"/>
      <c r="PZK33"/>
      <c r="PZL33"/>
      <c r="PZM33"/>
      <c r="PZN33"/>
      <c r="PZO33"/>
      <c r="PZP33"/>
      <c r="PZQ33"/>
      <c r="PZR33"/>
      <c r="PZS33"/>
      <c r="PZT33"/>
      <c r="PZU33"/>
      <c r="PZV33"/>
      <c r="PZW33"/>
      <c r="PZX33"/>
      <c r="PZY33"/>
      <c r="PZZ33"/>
      <c r="QAA33"/>
      <c r="QAB33"/>
      <c r="QAC33"/>
      <c r="QAD33"/>
      <c r="QAE33"/>
      <c r="QAF33"/>
      <c r="QAG33"/>
      <c r="QAH33"/>
      <c r="QAI33"/>
      <c r="QAJ33"/>
      <c r="QAK33"/>
      <c r="QAL33"/>
      <c r="QAM33"/>
      <c r="QAN33"/>
      <c r="QAO33"/>
      <c r="QAP33"/>
      <c r="QAQ33"/>
      <c r="QAR33"/>
      <c r="QAS33"/>
      <c r="QAT33"/>
      <c r="QAU33"/>
      <c r="QAV33"/>
      <c r="QAW33"/>
      <c r="QAX33"/>
      <c r="QAY33"/>
      <c r="QAZ33"/>
      <c r="QBA33"/>
      <c r="QBB33"/>
      <c r="QBC33"/>
      <c r="QBD33"/>
      <c r="QBE33"/>
      <c r="QBF33"/>
      <c r="QBG33"/>
      <c r="QBH33"/>
      <c r="QBI33"/>
      <c r="QBJ33"/>
      <c r="QBK33"/>
      <c r="QBL33"/>
      <c r="QBM33"/>
      <c r="QBN33"/>
      <c r="QBO33"/>
      <c r="QBP33"/>
      <c r="QBQ33"/>
      <c r="QBR33"/>
      <c r="QBS33"/>
      <c r="QBT33"/>
      <c r="QBU33"/>
      <c r="QBV33"/>
      <c r="QBW33"/>
      <c r="QBX33"/>
      <c r="QBY33"/>
      <c r="QBZ33"/>
      <c r="QCA33"/>
      <c r="QCB33"/>
      <c r="QCC33"/>
      <c r="QCD33"/>
      <c r="QCE33"/>
      <c r="QCF33"/>
      <c r="QCG33"/>
      <c r="QCH33"/>
      <c r="QCI33"/>
      <c r="QCJ33"/>
      <c r="QCK33"/>
      <c r="QCL33"/>
      <c r="QCM33"/>
      <c r="QCN33"/>
      <c r="QCO33"/>
      <c r="QCP33"/>
      <c r="QCQ33"/>
      <c r="QCR33"/>
      <c r="QCS33"/>
      <c r="QCT33"/>
      <c r="QCU33"/>
      <c r="QCV33"/>
      <c r="QCW33"/>
      <c r="QCX33"/>
      <c r="QCY33"/>
      <c r="QCZ33"/>
      <c r="QDA33"/>
      <c r="QDB33"/>
      <c r="QDC33"/>
      <c r="QDD33"/>
      <c r="QDE33"/>
      <c r="QDF33"/>
      <c r="QDG33"/>
      <c r="QDH33"/>
      <c r="QDI33"/>
      <c r="QDJ33"/>
      <c r="QDK33"/>
      <c r="QDL33"/>
      <c r="QDM33"/>
      <c r="QDN33"/>
      <c r="QDO33"/>
      <c r="QDP33"/>
      <c r="QDQ33"/>
      <c r="QDR33"/>
      <c r="QDS33"/>
      <c r="QDT33"/>
      <c r="QDU33"/>
      <c r="QDV33"/>
      <c r="QDW33"/>
      <c r="QDX33"/>
      <c r="QDY33"/>
      <c r="QDZ33"/>
      <c r="QEA33"/>
      <c r="QEB33"/>
      <c r="QEC33"/>
      <c r="QED33"/>
      <c r="QEE33"/>
      <c r="QEF33"/>
      <c r="QEG33"/>
      <c r="QEH33"/>
      <c r="QEI33"/>
      <c r="QEJ33"/>
      <c r="QEK33"/>
      <c r="QEL33"/>
      <c r="QEM33"/>
      <c r="QEN33"/>
      <c r="QEO33"/>
      <c r="QEP33"/>
      <c r="QEQ33"/>
      <c r="QER33"/>
      <c r="QES33"/>
      <c r="QET33"/>
      <c r="QEU33"/>
      <c r="QEV33"/>
      <c r="QEW33"/>
      <c r="QEX33"/>
      <c r="QEY33"/>
      <c r="QEZ33"/>
      <c r="QFA33"/>
      <c r="QFB33"/>
      <c r="QFC33"/>
      <c r="QFD33"/>
      <c r="QFE33"/>
      <c r="QFF33"/>
      <c r="QFG33"/>
      <c r="QFH33"/>
      <c r="QFI33"/>
      <c r="QFJ33"/>
      <c r="QFK33"/>
      <c r="QFL33"/>
      <c r="QFM33"/>
      <c r="QFN33"/>
      <c r="QFO33"/>
      <c r="QFP33"/>
      <c r="QFQ33"/>
      <c r="QFR33"/>
      <c r="QFS33"/>
      <c r="QFT33"/>
      <c r="QFU33"/>
      <c r="QFV33"/>
      <c r="QFW33"/>
      <c r="QFX33"/>
      <c r="QFY33"/>
      <c r="QFZ33"/>
      <c r="QGA33"/>
      <c r="QGB33"/>
      <c r="QGC33"/>
      <c r="QGD33"/>
      <c r="QGE33"/>
      <c r="QGF33"/>
      <c r="QGG33"/>
      <c r="QGH33"/>
      <c r="QGI33"/>
      <c r="QGJ33"/>
      <c r="QGK33"/>
      <c r="QGL33"/>
      <c r="QGM33"/>
      <c r="QGN33"/>
      <c r="QGO33"/>
      <c r="QGP33"/>
      <c r="QGQ33"/>
      <c r="QGR33"/>
      <c r="QGS33"/>
      <c r="QGT33"/>
      <c r="QGU33"/>
      <c r="QGV33"/>
      <c r="QGW33"/>
      <c r="QGX33"/>
      <c r="QGY33"/>
      <c r="QGZ33"/>
      <c r="QHA33"/>
      <c r="QHB33"/>
      <c r="QHC33"/>
      <c r="QHD33"/>
      <c r="QHE33"/>
      <c r="QHF33"/>
      <c r="QHG33"/>
      <c r="QHH33"/>
      <c r="QHI33"/>
      <c r="QHJ33"/>
      <c r="QHK33"/>
      <c r="QHL33"/>
      <c r="QHM33"/>
      <c r="QHN33"/>
      <c r="QHO33"/>
      <c r="QHP33"/>
      <c r="QHQ33"/>
      <c r="QHR33"/>
      <c r="QHS33"/>
      <c r="QHT33"/>
      <c r="QHU33"/>
      <c r="QHV33"/>
      <c r="QHW33"/>
      <c r="QHX33"/>
      <c r="QHY33"/>
      <c r="QHZ33"/>
      <c r="QIA33"/>
      <c r="QIB33"/>
      <c r="QIC33"/>
      <c r="QID33"/>
      <c r="QIE33"/>
      <c r="QIF33"/>
      <c r="QIG33"/>
      <c r="QIH33"/>
      <c r="QII33"/>
      <c r="QIJ33"/>
      <c r="QIK33"/>
      <c r="QIL33"/>
      <c r="QIM33"/>
      <c r="QIN33"/>
      <c r="QIO33"/>
      <c r="QIP33"/>
      <c r="QIQ33"/>
      <c r="QIR33"/>
      <c r="QIS33"/>
      <c r="QIT33"/>
      <c r="QIU33"/>
      <c r="QIV33"/>
      <c r="QIW33"/>
      <c r="QIX33"/>
      <c r="QIY33"/>
      <c r="QIZ33"/>
      <c r="QJA33"/>
      <c r="QJB33"/>
      <c r="QJC33"/>
      <c r="QJD33"/>
      <c r="QJE33"/>
      <c r="QJF33"/>
      <c r="QJG33"/>
      <c r="QJH33"/>
      <c r="QJI33"/>
      <c r="QJJ33"/>
      <c r="QJK33"/>
      <c r="QJL33"/>
      <c r="QJM33"/>
      <c r="QJN33"/>
      <c r="QJO33"/>
      <c r="QJP33"/>
      <c r="QJQ33"/>
      <c r="QJR33"/>
      <c r="QJS33"/>
      <c r="QJT33"/>
      <c r="QJU33"/>
      <c r="QJV33"/>
      <c r="QJW33"/>
      <c r="QJX33"/>
      <c r="QJY33"/>
      <c r="QJZ33"/>
      <c r="QKA33"/>
      <c r="QKB33"/>
      <c r="QKC33"/>
      <c r="QKD33"/>
      <c r="QKE33"/>
      <c r="QKF33"/>
      <c r="QKG33"/>
      <c r="QKH33"/>
      <c r="QKI33"/>
      <c r="QKJ33"/>
      <c r="QKK33"/>
      <c r="QKL33"/>
      <c r="QKM33"/>
      <c r="QKN33"/>
      <c r="QKO33"/>
      <c r="QKP33"/>
      <c r="QKQ33"/>
      <c r="QKR33"/>
      <c r="QKS33"/>
      <c r="QKT33"/>
      <c r="QKU33"/>
      <c r="QKV33"/>
      <c r="QKW33"/>
      <c r="QKX33"/>
      <c r="QKY33"/>
      <c r="QKZ33"/>
      <c r="QLA33"/>
      <c r="QLB33"/>
      <c r="QLC33"/>
      <c r="QLD33"/>
      <c r="QLE33"/>
      <c r="QLF33"/>
      <c r="QLG33"/>
      <c r="QLH33"/>
      <c r="QLI33"/>
      <c r="QLJ33"/>
      <c r="QLK33"/>
      <c r="QLL33"/>
      <c r="QLM33"/>
      <c r="QLN33"/>
      <c r="QLO33"/>
      <c r="QLP33"/>
      <c r="QLQ33"/>
      <c r="QLR33"/>
      <c r="QLS33"/>
      <c r="QLT33"/>
      <c r="QLU33"/>
      <c r="QLV33"/>
      <c r="QLW33"/>
      <c r="QLX33"/>
      <c r="QLY33"/>
      <c r="QLZ33"/>
      <c r="QMA33"/>
      <c r="QMB33"/>
      <c r="QMC33"/>
      <c r="QMD33"/>
      <c r="QME33"/>
      <c r="QMF33"/>
      <c r="QMG33"/>
      <c r="QMH33"/>
      <c r="QMI33"/>
      <c r="QMJ33"/>
      <c r="QMK33"/>
      <c r="QML33"/>
      <c r="QMM33"/>
      <c r="QMN33"/>
      <c r="QMO33"/>
      <c r="QMP33"/>
      <c r="QMQ33"/>
      <c r="QMR33"/>
      <c r="QMS33"/>
      <c r="QMT33"/>
      <c r="QMU33"/>
      <c r="QMV33"/>
      <c r="QMW33"/>
      <c r="QMX33"/>
      <c r="QMY33"/>
      <c r="QMZ33"/>
      <c r="QNA33"/>
      <c r="QNB33"/>
      <c r="QNC33"/>
      <c r="QND33"/>
      <c r="QNE33"/>
      <c r="QNF33"/>
      <c r="QNG33"/>
      <c r="QNH33"/>
      <c r="QNI33"/>
      <c r="QNJ33"/>
      <c r="QNK33"/>
      <c r="QNL33"/>
      <c r="QNM33"/>
      <c r="QNN33"/>
      <c r="QNO33"/>
      <c r="QNP33"/>
      <c r="QNQ33"/>
      <c r="QNR33"/>
      <c r="QNS33"/>
      <c r="QNT33"/>
      <c r="QNU33"/>
      <c r="QNV33"/>
      <c r="QNW33"/>
      <c r="QNX33"/>
      <c r="QNY33"/>
      <c r="QNZ33"/>
      <c r="QOA33"/>
      <c r="QOB33"/>
      <c r="QOC33"/>
      <c r="QOD33"/>
      <c r="QOE33"/>
      <c r="QOF33"/>
      <c r="QOG33"/>
      <c r="QOH33"/>
      <c r="QOI33"/>
      <c r="QOJ33"/>
      <c r="QOK33"/>
      <c r="QOL33"/>
      <c r="QOM33"/>
      <c r="QON33"/>
      <c r="QOO33"/>
      <c r="QOP33"/>
      <c r="QOQ33"/>
      <c r="QOR33"/>
      <c r="QOS33"/>
      <c r="QOT33"/>
      <c r="QOU33"/>
      <c r="QOV33"/>
      <c r="QOW33"/>
      <c r="QOX33"/>
      <c r="QOY33"/>
      <c r="QOZ33"/>
      <c r="QPA33"/>
      <c r="QPB33"/>
      <c r="QPC33"/>
      <c r="QPD33"/>
      <c r="QPE33"/>
      <c r="QPF33"/>
      <c r="QPG33"/>
      <c r="QPH33"/>
      <c r="QPI33"/>
      <c r="QPJ33"/>
      <c r="QPK33"/>
      <c r="QPL33"/>
      <c r="QPM33"/>
      <c r="QPN33"/>
      <c r="QPO33"/>
      <c r="QPP33"/>
      <c r="QPQ33"/>
      <c r="QPR33"/>
      <c r="QPS33"/>
      <c r="QPT33"/>
      <c r="QPU33"/>
      <c r="QPV33"/>
      <c r="QPW33"/>
      <c r="QPX33"/>
      <c r="QPY33"/>
      <c r="QPZ33"/>
      <c r="QQA33"/>
      <c r="QQB33"/>
      <c r="QQC33"/>
      <c r="QQD33"/>
      <c r="QQE33"/>
      <c r="QQF33"/>
      <c r="QQG33"/>
      <c r="QQH33"/>
      <c r="QQI33"/>
      <c r="QQJ33"/>
      <c r="QQK33"/>
      <c r="QQL33"/>
      <c r="QQM33"/>
      <c r="QQN33"/>
      <c r="QQO33"/>
      <c r="QQP33"/>
      <c r="QQQ33"/>
      <c r="QQR33"/>
      <c r="QQS33"/>
      <c r="QQT33"/>
      <c r="QQU33"/>
      <c r="QQV33"/>
      <c r="QQW33"/>
      <c r="QQX33"/>
      <c r="QQY33"/>
      <c r="QQZ33"/>
      <c r="QRA33"/>
      <c r="QRB33"/>
      <c r="QRC33"/>
      <c r="QRD33"/>
      <c r="QRE33"/>
      <c r="QRF33"/>
      <c r="QRG33"/>
      <c r="QRH33"/>
      <c r="QRI33"/>
      <c r="QRJ33"/>
      <c r="QRK33"/>
      <c r="QRL33"/>
      <c r="QRM33"/>
      <c r="QRN33"/>
      <c r="QRO33"/>
      <c r="QRP33"/>
      <c r="QRQ33"/>
      <c r="QRR33"/>
      <c r="QRS33"/>
      <c r="QRT33"/>
      <c r="QRU33"/>
      <c r="QRV33"/>
      <c r="QRW33"/>
      <c r="QRX33"/>
      <c r="QRY33"/>
      <c r="QRZ33"/>
      <c r="QSA33"/>
      <c r="QSB33"/>
      <c r="QSC33"/>
      <c r="QSD33"/>
      <c r="QSE33"/>
      <c r="QSF33"/>
      <c r="QSG33"/>
      <c r="QSH33"/>
      <c r="QSI33"/>
      <c r="QSJ33"/>
      <c r="QSK33"/>
      <c r="QSL33"/>
      <c r="QSM33"/>
      <c r="QSN33"/>
      <c r="QSO33"/>
      <c r="QSP33"/>
      <c r="QSQ33"/>
      <c r="QSR33"/>
      <c r="QSS33"/>
      <c r="QST33"/>
      <c r="QSU33"/>
      <c r="QSV33"/>
      <c r="QSW33"/>
      <c r="QSX33"/>
      <c r="QSY33"/>
      <c r="QSZ33"/>
      <c r="QTA33"/>
      <c r="QTB33"/>
      <c r="QTC33"/>
      <c r="QTD33"/>
      <c r="QTE33"/>
      <c r="QTF33"/>
      <c r="QTG33"/>
      <c r="QTH33"/>
      <c r="QTI33"/>
      <c r="QTJ33"/>
      <c r="QTK33"/>
      <c r="QTL33"/>
      <c r="QTM33"/>
      <c r="QTN33"/>
      <c r="QTO33"/>
      <c r="QTP33"/>
      <c r="QTQ33"/>
      <c r="QTR33"/>
      <c r="QTS33"/>
      <c r="QTT33"/>
      <c r="QTU33"/>
      <c r="QTV33"/>
      <c r="QTW33"/>
      <c r="QTX33"/>
      <c r="QTY33"/>
      <c r="QTZ33"/>
      <c r="QUA33"/>
      <c r="QUB33"/>
      <c r="QUC33"/>
      <c r="QUD33"/>
      <c r="QUE33"/>
      <c r="QUF33"/>
      <c r="QUG33"/>
      <c r="QUH33"/>
      <c r="QUI33"/>
      <c r="QUJ33"/>
      <c r="QUK33"/>
      <c r="QUL33"/>
      <c r="QUM33"/>
      <c r="QUN33"/>
      <c r="QUO33"/>
      <c r="QUP33"/>
      <c r="QUQ33"/>
      <c r="QUR33"/>
      <c r="QUS33"/>
      <c r="QUT33"/>
      <c r="QUU33"/>
      <c r="QUV33"/>
      <c r="QUW33"/>
      <c r="QUX33"/>
      <c r="QUY33"/>
      <c r="QUZ33"/>
      <c r="QVA33"/>
      <c r="QVB33"/>
      <c r="QVC33"/>
      <c r="QVD33"/>
      <c r="QVE33"/>
      <c r="QVF33"/>
      <c r="QVG33"/>
      <c r="QVH33"/>
      <c r="QVI33"/>
      <c r="QVJ33"/>
      <c r="QVK33"/>
      <c r="QVL33"/>
      <c r="QVM33"/>
      <c r="QVN33"/>
      <c r="QVO33"/>
      <c r="QVP33"/>
      <c r="QVQ33"/>
      <c r="QVR33"/>
      <c r="QVS33"/>
      <c r="QVT33"/>
      <c r="QVU33"/>
      <c r="QVV33"/>
      <c r="QVW33"/>
      <c r="QVX33"/>
      <c r="QVY33"/>
      <c r="QVZ33"/>
      <c r="QWA33"/>
      <c r="QWB33"/>
      <c r="QWC33"/>
      <c r="QWD33"/>
      <c r="QWE33"/>
      <c r="QWF33"/>
      <c r="QWG33"/>
      <c r="QWH33"/>
      <c r="QWI33"/>
      <c r="QWJ33"/>
      <c r="QWK33"/>
      <c r="QWL33"/>
      <c r="QWM33"/>
      <c r="QWN33"/>
      <c r="QWO33"/>
      <c r="QWP33"/>
      <c r="QWQ33"/>
      <c r="QWR33"/>
      <c r="QWS33"/>
      <c r="QWT33"/>
      <c r="QWU33"/>
      <c r="QWV33"/>
      <c r="QWW33"/>
      <c r="QWX33"/>
      <c r="QWY33"/>
      <c r="QWZ33"/>
      <c r="QXA33"/>
      <c r="QXB33"/>
      <c r="QXC33"/>
      <c r="QXD33"/>
      <c r="QXE33"/>
      <c r="QXF33"/>
      <c r="QXG33"/>
      <c r="QXH33"/>
      <c r="QXI33"/>
      <c r="QXJ33"/>
      <c r="QXK33"/>
      <c r="QXL33"/>
      <c r="QXM33"/>
      <c r="QXN33"/>
      <c r="QXO33"/>
      <c r="QXP33"/>
      <c r="QXQ33"/>
      <c r="QXR33"/>
      <c r="QXS33"/>
      <c r="QXT33"/>
      <c r="QXU33"/>
      <c r="QXV33"/>
      <c r="QXW33"/>
      <c r="QXX33"/>
      <c r="QXY33"/>
      <c r="QXZ33"/>
      <c r="QYA33"/>
      <c r="QYB33"/>
      <c r="QYC33"/>
      <c r="QYD33"/>
      <c r="QYE33"/>
      <c r="QYF33"/>
      <c r="QYG33"/>
      <c r="QYH33"/>
      <c r="QYI33"/>
      <c r="QYJ33"/>
      <c r="QYK33"/>
      <c r="QYL33"/>
      <c r="QYM33"/>
      <c r="QYN33"/>
      <c r="QYO33"/>
      <c r="QYP33"/>
      <c r="QYQ33"/>
      <c r="QYR33"/>
      <c r="QYS33"/>
      <c r="QYT33"/>
      <c r="QYU33"/>
      <c r="QYV33"/>
      <c r="QYW33"/>
      <c r="QYX33"/>
      <c r="QYY33"/>
      <c r="QYZ33"/>
      <c r="QZA33"/>
      <c r="QZB33"/>
      <c r="QZC33"/>
      <c r="QZD33"/>
      <c r="QZE33"/>
      <c r="QZF33"/>
      <c r="QZG33"/>
      <c r="QZH33"/>
      <c r="QZI33"/>
      <c r="QZJ33"/>
      <c r="QZK33"/>
      <c r="QZL33"/>
      <c r="QZM33"/>
      <c r="QZN33"/>
      <c r="QZO33"/>
      <c r="QZP33"/>
      <c r="QZQ33"/>
      <c r="QZR33"/>
      <c r="QZS33"/>
      <c r="QZT33"/>
      <c r="QZU33"/>
      <c r="QZV33"/>
      <c r="QZW33"/>
      <c r="QZX33"/>
      <c r="QZY33"/>
      <c r="QZZ33"/>
      <c r="RAA33"/>
      <c r="RAB33"/>
      <c r="RAC33"/>
      <c r="RAD33"/>
      <c r="RAE33"/>
      <c r="RAF33"/>
      <c r="RAG33"/>
      <c r="RAH33"/>
      <c r="RAI33"/>
      <c r="RAJ33"/>
      <c r="RAK33"/>
      <c r="RAL33"/>
      <c r="RAM33"/>
      <c r="RAN33"/>
      <c r="RAO33"/>
      <c r="RAP33"/>
      <c r="RAQ33"/>
      <c r="RAR33"/>
      <c r="RAS33"/>
      <c r="RAT33"/>
      <c r="RAU33"/>
      <c r="RAV33"/>
      <c r="RAW33"/>
      <c r="RAX33"/>
      <c r="RAY33"/>
      <c r="RAZ33"/>
      <c r="RBA33"/>
      <c r="RBB33"/>
      <c r="RBC33"/>
      <c r="RBD33"/>
      <c r="RBE33"/>
      <c r="RBF33"/>
      <c r="RBG33"/>
      <c r="RBH33"/>
      <c r="RBI33"/>
      <c r="RBJ33"/>
      <c r="RBK33"/>
      <c r="RBL33"/>
      <c r="RBM33"/>
      <c r="RBN33"/>
      <c r="RBO33"/>
      <c r="RBP33"/>
      <c r="RBQ33"/>
      <c r="RBR33"/>
      <c r="RBS33"/>
      <c r="RBT33"/>
      <c r="RBU33"/>
      <c r="RBV33"/>
      <c r="RBW33"/>
      <c r="RBX33"/>
      <c r="RBY33"/>
      <c r="RBZ33"/>
      <c r="RCA33"/>
      <c r="RCB33"/>
      <c r="RCC33"/>
      <c r="RCD33"/>
      <c r="RCE33"/>
      <c r="RCF33"/>
      <c r="RCG33"/>
      <c r="RCH33"/>
      <c r="RCI33"/>
      <c r="RCJ33"/>
      <c r="RCK33"/>
      <c r="RCL33"/>
      <c r="RCM33"/>
      <c r="RCN33"/>
      <c r="RCO33"/>
      <c r="RCP33"/>
      <c r="RCQ33"/>
      <c r="RCR33"/>
      <c r="RCS33"/>
      <c r="RCT33"/>
      <c r="RCU33"/>
      <c r="RCV33"/>
      <c r="RCW33"/>
      <c r="RCX33"/>
      <c r="RCY33"/>
      <c r="RCZ33"/>
      <c r="RDA33"/>
      <c r="RDB33"/>
      <c r="RDC33"/>
      <c r="RDD33"/>
      <c r="RDE33"/>
      <c r="RDF33"/>
      <c r="RDG33"/>
      <c r="RDH33"/>
      <c r="RDI33"/>
      <c r="RDJ33"/>
      <c r="RDK33"/>
      <c r="RDL33"/>
      <c r="RDM33"/>
      <c r="RDN33"/>
      <c r="RDO33"/>
      <c r="RDP33"/>
      <c r="RDQ33"/>
      <c r="RDR33"/>
      <c r="RDS33"/>
      <c r="RDT33"/>
      <c r="RDU33"/>
      <c r="RDV33"/>
      <c r="RDW33"/>
      <c r="RDX33"/>
      <c r="RDY33"/>
      <c r="RDZ33"/>
      <c r="REA33"/>
      <c r="REB33"/>
      <c r="REC33"/>
      <c r="RED33"/>
      <c r="REE33"/>
      <c r="REF33"/>
      <c r="REG33"/>
      <c r="REH33"/>
      <c r="REI33"/>
      <c r="REJ33"/>
      <c r="REK33"/>
      <c r="REL33"/>
      <c r="REM33"/>
      <c r="REN33"/>
      <c r="REO33"/>
      <c r="REP33"/>
      <c r="REQ33"/>
      <c r="RER33"/>
      <c r="RES33"/>
      <c r="RET33"/>
      <c r="REU33"/>
      <c r="REV33"/>
      <c r="REW33"/>
      <c r="REX33"/>
      <c r="REY33"/>
      <c r="REZ33"/>
      <c r="RFA33"/>
      <c r="RFB33"/>
      <c r="RFC33"/>
      <c r="RFD33"/>
      <c r="RFE33"/>
      <c r="RFF33"/>
      <c r="RFG33"/>
      <c r="RFH33"/>
      <c r="RFI33"/>
      <c r="RFJ33"/>
      <c r="RFK33"/>
      <c r="RFL33"/>
      <c r="RFM33"/>
      <c r="RFN33"/>
      <c r="RFO33"/>
      <c r="RFP33"/>
      <c r="RFQ33"/>
      <c r="RFR33"/>
      <c r="RFS33"/>
      <c r="RFT33"/>
      <c r="RFU33"/>
      <c r="RFV33"/>
      <c r="RFW33"/>
      <c r="RFX33"/>
      <c r="RFY33"/>
      <c r="RFZ33"/>
      <c r="RGA33"/>
      <c r="RGB33"/>
      <c r="RGC33"/>
      <c r="RGD33"/>
      <c r="RGE33"/>
      <c r="RGF33"/>
      <c r="RGG33"/>
      <c r="RGH33"/>
      <c r="RGI33"/>
      <c r="RGJ33"/>
      <c r="RGK33"/>
      <c r="RGL33"/>
      <c r="RGM33"/>
      <c r="RGN33"/>
      <c r="RGO33"/>
      <c r="RGP33"/>
      <c r="RGQ33"/>
      <c r="RGR33"/>
      <c r="RGS33"/>
      <c r="RGT33"/>
      <c r="RGU33"/>
      <c r="RGV33"/>
      <c r="RGW33"/>
      <c r="RGX33"/>
      <c r="RGY33"/>
      <c r="RGZ33"/>
      <c r="RHA33"/>
      <c r="RHB33"/>
      <c r="RHC33"/>
      <c r="RHD33"/>
      <c r="RHE33"/>
      <c r="RHF33"/>
      <c r="RHG33"/>
      <c r="RHH33"/>
      <c r="RHI33"/>
      <c r="RHJ33"/>
      <c r="RHK33"/>
      <c r="RHL33"/>
      <c r="RHM33"/>
      <c r="RHN33"/>
      <c r="RHO33"/>
      <c r="RHP33"/>
      <c r="RHQ33"/>
      <c r="RHR33"/>
      <c r="RHS33"/>
      <c r="RHT33"/>
      <c r="RHU33"/>
      <c r="RHV33"/>
      <c r="RHW33"/>
      <c r="RHX33"/>
      <c r="RHY33"/>
      <c r="RHZ33"/>
      <c r="RIA33"/>
      <c r="RIB33"/>
      <c r="RIC33"/>
      <c r="RID33"/>
      <c r="RIE33"/>
      <c r="RIF33"/>
      <c r="RIG33"/>
      <c r="RIH33"/>
      <c r="RII33"/>
      <c r="RIJ33"/>
      <c r="RIK33"/>
      <c r="RIL33"/>
      <c r="RIM33"/>
      <c r="RIN33"/>
      <c r="RIO33"/>
      <c r="RIP33"/>
      <c r="RIQ33"/>
      <c r="RIR33"/>
      <c r="RIS33"/>
      <c r="RIT33"/>
      <c r="RIU33"/>
      <c r="RIV33"/>
      <c r="RIW33"/>
      <c r="RIX33"/>
      <c r="RIY33"/>
      <c r="RIZ33"/>
      <c r="RJA33"/>
      <c r="RJB33"/>
      <c r="RJC33"/>
      <c r="RJD33"/>
      <c r="RJE33"/>
      <c r="RJF33"/>
      <c r="RJG33"/>
      <c r="RJH33"/>
      <c r="RJI33"/>
      <c r="RJJ33"/>
      <c r="RJK33"/>
      <c r="RJL33"/>
      <c r="RJM33"/>
      <c r="RJN33"/>
      <c r="RJO33"/>
      <c r="RJP33"/>
      <c r="RJQ33"/>
      <c r="RJR33"/>
      <c r="RJS33"/>
      <c r="RJT33"/>
      <c r="RJU33"/>
      <c r="RJV33"/>
      <c r="RJW33"/>
      <c r="RJX33"/>
      <c r="RJY33"/>
      <c r="RJZ33"/>
      <c r="RKA33"/>
      <c r="RKB33"/>
      <c r="RKC33"/>
      <c r="RKD33"/>
      <c r="RKE33"/>
      <c r="RKF33"/>
      <c r="RKG33"/>
      <c r="RKH33"/>
      <c r="RKI33"/>
      <c r="RKJ33"/>
      <c r="RKK33"/>
      <c r="RKL33"/>
      <c r="RKM33"/>
      <c r="RKN33"/>
      <c r="RKO33"/>
      <c r="RKP33"/>
      <c r="RKQ33"/>
      <c r="RKR33"/>
      <c r="RKS33"/>
      <c r="RKT33"/>
      <c r="RKU33"/>
      <c r="RKV33"/>
      <c r="RKW33"/>
      <c r="RKX33"/>
      <c r="RKY33"/>
      <c r="RKZ33"/>
      <c r="RLA33"/>
      <c r="RLB33"/>
      <c r="RLC33"/>
      <c r="RLD33"/>
      <c r="RLE33"/>
      <c r="RLF33"/>
      <c r="RLG33"/>
      <c r="RLH33"/>
      <c r="RLI33"/>
      <c r="RLJ33"/>
      <c r="RLK33"/>
      <c r="RLL33"/>
      <c r="RLM33"/>
      <c r="RLN33"/>
      <c r="RLO33"/>
      <c r="RLP33"/>
      <c r="RLQ33"/>
      <c r="RLR33"/>
      <c r="RLS33"/>
      <c r="RLT33"/>
      <c r="RLU33"/>
      <c r="RLV33"/>
      <c r="RLW33"/>
      <c r="RLX33"/>
      <c r="RLY33"/>
      <c r="RLZ33"/>
      <c r="RMA33"/>
      <c r="RMB33"/>
      <c r="RMC33"/>
      <c r="RMD33"/>
      <c r="RME33"/>
      <c r="RMF33"/>
      <c r="RMG33"/>
      <c r="RMH33"/>
      <c r="RMI33"/>
      <c r="RMJ33"/>
      <c r="RMK33"/>
      <c r="RML33"/>
      <c r="RMM33"/>
      <c r="RMN33"/>
      <c r="RMO33"/>
      <c r="RMP33"/>
      <c r="RMQ33"/>
      <c r="RMR33"/>
      <c r="RMS33"/>
      <c r="RMT33"/>
      <c r="RMU33"/>
      <c r="RMV33"/>
      <c r="RMW33"/>
      <c r="RMX33"/>
      <c r="RMY33"/>
      <c r="RMZ33"/>
      <c r="RNA33"/>
      <c r="RNB33"/>
      <c r="RNC33"/>
      <c r="RND33"/>
      <c r="RNE33"/>
      <c r="RNF33"/>
      <c r="RNG33"/>
      <c r="RNH33"/>
      <c r="RNI33"/>
      <c r="RNJ33"/>
      <c r="RNK33"/>
      <c r="RNL33"/>
      <c r="RNM33"/>
      <c r="RNN33"/>
      <c r="RNO33"/>
      <c r="RNP33"/>
      <c r="RNQ33"/>
      <c r="RNR33"/>
      <c r="RNS33"/>
      <c r="RNT33"/>
      <c r="RNU33"/>
      <c r="RNV33"/>
      <c r="RNW33"/>
      <c r="RNX33"/>
      <c r="RNY33"/>
      <c r="RNZ33"/>
      <c r="ROA33"/>
      <c r="ROB33"/>
      <c r="ROC33"/>
      <c r="ROD33"/>
      <c r="ROE33"/>
      <c r="ROF33"/>
      <c r="ROG33"/>
      <c r="ROH33"/>
      <c r="ROI33"/>
      <c r="ROJ33"/>
      <c r="ROK33"/>
      <c r="ROL33"/>
      <c r="ROM33"/>
      <c r="RON33"/>
      <c r="ROO33"/>
      <c r="ROP33"/>
      <c r="ROQ33"/>
      <c r="ROR33"/>
      <c r="ROS33"/>
      <c r="ROT33"/>
      <c r="ROU33"/>
      <c r="ROV33"/>
      <c r="ROW33"/>
      <c r="ROX33"/>
      <c r="ROY33"/>
      <c r="ROZ33"/>
      <c r="RPA33"/>
      <c r="RPB33"/>
      <c r="RPC33"/>
      <c r="RPD33"/>
      <c r="RPE33"/>
      <c r="RPF33"/>
      <c r="RPG33"/>
      <c r="RPH33"/>
      <c r="RPI33"/>
      <c r="RPJ33"/>
      <c r="RPK33"/>
      <c r="RPL33"/>
      <c r="RPM33"/>
      <c r="RPN33"/>
      <c r="RPO33"/>
      <c r="RPP33"/>
      <c r="RPQ33"/>
      <c r="RPR33"/>
      <c r="RPS33"/>
      <c r="RPT33"/>
      <c r="RPU33"/>
      <c r="RPV33"/>
      <c r="RPW33"/>
      <c r="RPX33"/>
      <c r="RPY33"/>
      <c r="RPZ33"/>
      <c r="RQA33"/>
      <c r="RQB33"/>
      <c r="RQC33"/>
      <c r="RQD33"/>
      <c r="RQE33"/>
      <c r="RQF33"/>
      <c r="RQG33"/>
      <c r="RQH33"/>
      <c r="RQI33"/>
      <c r="RQJ33"/>
      <c r="RQK33"/>
      <c r="RQL33"/>
      <c r="RQM33"/>
      <c r="RQN33"/>
      <c r="RQO33"/>
      <c r="RQP33"/>
      <c r="RQQ33"/>
      <c r="RQR33"/>
      <c r="RQS33"/>
      <c r="RQT33"/>
      <c r="RQU33"/>
      <c r="RQV33"/>
      <c r="RQW33"/>
      <c r="RQX33"/>
      <c r="RQY33"/>
      <c r="RQZ33"/>
      <c r="RRA33"/>
      <c r="RRB33"/>
      <c r="RRC33"/>
      <c r="RRD33"/>
      <c r="RRE33"/>
      <c r="RRF33"/>
      <c r="RRG33"/>
      <c r="RRH33"/>
      <c r="RRI33"/>
      <c r="RRJ33"/>
      <c r="RRK33"/>
      <c r="RRL33"/>
      <c r="RRM33"/>
      <c r="RRN33"/>
      <c r="RRO33"/>
      <c r="RRP33"/>
      <c r="RRQ33"/>
      <c r="RRR33"/>
      <c r="RRS33"/>
      <c r="RRT33"/>
      <c r="RRU33"/>
      <c r="RRV33"/>
      <c r="RRW33"/>
      <c r="RRX33"/>
      <c r="RRY33"/>
      <c r="RRZ33"/>
      <c r="RSA33"/>
      <c r="RSB33"/>
      <c r="RSC33"/>
      <c r="RSD33"/>
      <c r="RSE33"/>
      <c r="RSF33"/>
      <c r="RSG33"/>
      <c r="RSH33"/>
      <c r="RSI33"/>
      <c r="RSJ33"/>
      <c r="RSK33"/>
      <c r="RSL33"/>
      <c r="RSM33"/>
      <c r="RSN33"/>
      <c r="RSO33"/>
      <c r="RSP33"/>
      <c r="RSQ33"/>
      <c r="RSR33"/>
      <c r="RSS33"/>
      <c r="RST33"/>
      <c r="RSU33"/>
      <c r="RSV33"/>
      <c r="RSW33"/>
      <c r="RSX33"/>
      <c r="RSY33"/>
      <c r="RSZ33"/>
      <c r="RTA33"/>
      <c r="RTB33"/>
      <c r="RTC33"/>
      <c r="RTD33"/>
      <c r="RTE33"/>
      <c r="RTF33"/>
      <c r="RTG33"/>
      <c r="RTH33"/>
      <c r="RTI33"/>
      <c r="RTJ33"/>
      <c r="RTK33"/>
      <c r="RTL33"/>
      <c r="RTM33"/>
      <c r="RTN33"/>
      <c r="RTO33"/>
      <c r="RTP33"/>
      <c r="RTQ33"/>
      <c r="RTR33"/>
      <c r="RTS33"/>
      <c r="RTT33"/>
      <c r="RTU33"/>
      <c r="RTV33"/>
      <c r="RTW33"/>
      <c r="RTX33"/>
      <c r="RTY33"/>
      <c r="RTZ33"/>
      <c r="RUA33"/>
      <c r="RUB33"/>
      <c r="RUC33"/>
      <c r="RUD33"/>
      <c r="RUE33"/>
      <c r="RUF33"/>
      <c r="RUG33"/>
      <c r="RUH33"/>
      <c r="RUI33"/>
      <c r="RUJ33"/>
      <c r="RUK33"/>
      <c r="RUL33"/>
      <c r="RUM33"/>
      <c r="RUN33"/>
      <c r="RUO33"/>
      <c r="RUP33"/>
      <c r="RUQ33"/>
      <c r="RUR33"/>
      <c r="RUS33"/>
      <c r="RUT33"/>
      <c r="RUU33"/>
      <c r="RUV33"/>
      <c r="RUW33"/>
      <c r="RUX33"/>
      <c r="RUY33"/>
      <c r="RUZ33"/>
      <c r="RVA33"/>
      <c r="RVB33"/>
      <c r="RVC33"/>
      <c r="RVD33"/>
      <c r="RVE33"/>
      <c r="RVF33"/>
      <c r="RVG33"/>
      <c r="RVH33"/>
      <c r="RVI33"/>
      <c r="RVJ33"/>
      <c r="RVK33"/>
      <c r="RVL33"/>
      <c r="RVM33"/>
      <c r="RVN33"/>
      <c r="RVO33"/>
      <c r="RVP33"/>
      <c r="RVQ33"/>
      <c r="RVR33"/>
      <c r="RVS33"/>
      <c r="RVT33"/>
      <c r="RVU33"/>
      <c r="RVV33"/>
      <c r="RVW33"/>
      <c r="RVX33"/>
      <c r="RVY33"/>
      <c r="RVZ33"/>
      <c r="RWA33"/>
      <c r="RWB33"/>
      <c r="RWC33"/>
      <c r="RWD33"/>
      <c r="RWE33"/>
      <c r="RWF33"/>
      <c r="RWG33"/>
      <c r="RWH33"/>
      <c r="RWI33"/>
      <c r="RWJ33"/>
      <c r="RWK33"/>
      <c r="RWL33"/>
      <c r="RWM33"/>
      <c r="RWN33"/>
      <c r="RWO33"/>
      <c r="RWP33"/>
      <c r="RWQ33"/>
      <c r="RWR33"/>
      <c r="RWS33"/>
      <c r="RWT33"/>
      <c r="RWU33"/>
      <c r="RWV33"/>
      <c r="RWW33"/>
      <c r="RWX33"/>
      <c r="RWY33"/>
      <c r="RWZ33"/>
      <c r="RXA33"/>
      <c r="RXB33"/>
      <c r="RXC33"/>
      <c r="RXD33"/>
      <c r="RXE33"/>
      <c r="RXF33"/>
      <c r="RXG33"/>
      <c r="RXH33"/>
      <c r="RXI33"/>
      <c r="RXJ33"/>
      <c r="RXK33"/>
      <c r="RXL33"/>
      <c r="RXM33"/>
      <c r="RXN33"/>
      <c r="RXO33"/>
      <c r="RXP33"/>
      <c r="RXQ33"/>
      <c r="RXR33"/>
      <c r="RXS33"/>
      <c r="RXT33"/>
      <c r="RXU33"/>
      <c r="RXV33"/>
      <c r="RXW33"/>
      <c r="RXX33"/>
      <c r="RXY33"/>
      <c r="RXZ33"/>
      <c r="RYA33"/>
      <c r="RYB33"/>
      <c r="RYC33"/>
      <c r="RYD33"/>
      <c r="RYE33"/>
      <c r="RYF33"/>
      <c r="RYG33"/>
      <c r="RYH33"/>
      <c r="RYI33"/>
      <c r="RYJ33"/>
      <c r="RYK33"/>
      <c r="RYL33"/>
      <c r="RYM33"/>
      <c r="RYN33"/>
      <c r="RYO33"/>
      <c r="RYP33"/>
      <c r="RYQ33"/>
      <c r="RYR33"/>
      <c r="RYS33"/>
      <c r="RYT33"/>
      <c r="RYU33"/>
      <c r="RYV33"/>
      <c r="RYW33"/>
      <c r="RYX33"/>
      <c r="RYY33"/>
      <c r="RYZ33"/>
      <c r="RZA33"/>
      <c r="RZB33"/>
      <c r="RZC33"/>
      <c r="RZD33"/>
      <c r="RZE33"/>
      <c r="RZF33"/>
      <c r="RZG33"/>
      <c r="RZH33"/>
      <c r="RZI33"/>
      <c r="RZJ33"/>
      <c r="RZK33"/>
      <c r="RZL33"/>
      <c r="RZM33"/>
      <c r="RZN33"/>
      <c r="RZO33"/>
      <c r="RZP33"/>
      <c r="RZQ33"/>
      <c r="RZR33"/>
      <c r="RZS33"/>
      <c r="RZT33"/>
      <c r="RZU33"/>
      <c r="RZV33"/>
      <c r="RZW33"/>
      <c r="RZX33"/>
      <c r="RZY33"/>
      <c r="RZZ33"/>
      <c r="SAA33"/>
      <c r="SAB33"/>
      <c r="SAC33"/>
      <c r="SAD33"/>
      <c r="SAE33"/>
      <c r="SAF33"/>
      <c r="SAG33"/>
      <c r="SAH33"/>
      <c r="SAI33"/>
      <c r="SAJ33"/>
      <c r="SAK33"/>
      <c r="SAL33"/>
      <c r="SAM33"/>
      <c r="SAN33"/>
      <c r="SAO33"/>
      <c r="SAP33"/>
      <c r="SAQ33"/>
      <c r="SAR33"/>
      <c r="SAS33"/>
      <c r="SAT33"/>
      <c r="SAU33"/>
      <c r="SAV33"/>
      <c r="SAW33"/>
      <c r="SAX33"/>
      <c r="SAY33"/>
      <c r="SAZ33"/>
      <c r="SBA33"/>
      <c r="SBB33"/>
      <c r="SBC33"/>
      <c r="SBD33"/>
      <c r="SBE33"/>
      <c r="SBF33"/>
      <c r="SBG33"/>
      <c r="SBH33"/>
      <c r="SBI33"/>
      <c r="SBJ33"/>
      <c r="SBK33"/>
      <c r="SBL33"/>
      <c r="SBM33"/>
      <c r="SBN33"/>
      <c r="SBO33"/>
      <c r="SBP33"/>
      <c r="SBQ33"/>
      <c r="SBR33"/>
      <c r="SBS33"/>
      <c r="SBT33"/>
      <c r="SBU33"/>
      <c r="SBV33"/>
      <c r="SBW33"/>
      <c r="SBX33"/>
      <c r="SBY33"/>
      <c r="SBZ33"/>
      <c r="SCA33"/>
      <c r="SCB33"/>
      <c r="SCC33"/>
      <c r="SCD33"/>
      <c r="SCE33"/>
      <c r="SCF33"/>
      <c r="SCG33"/>
      <c r="SCH33"/>
      <c r="SCI33"/>
      <c r="SCJ33"/>
      <c r="SCK33"/>
      <c r="SCL33"/>
      <c r="SCM33"/>
      <c r="SCN33"/>
      <c r="SCO33"/>
      <c r="SCP33"/>
      <c r="SCQ33"/>
      <c r="SCR33"/>
      <c r="SCS33"/>
      <c r="SCT33"/>
      <c r="SCU33"/>
      <c r="SCV33"/>
      <c r="SCW33"/>
      <c r="SCX33"/>
      <c r="SCY33"/>
      <c r="SCZ33"/>
      <c r="SDA33"/>
      <c r="SDB33"/>
      <c r="SDC33"/>
      <c r="SDD33"/>
      <c r="SDE33"/>
      <c r="SDF33"/>
      <c r="SDG33"/>
      <c r="SDH33"/>
      <c r="SDI33"/>
      <c r="SDJ33"/>
      <c r="SDK33"/>
      <c r="SDL33"/>
      <c r="SDM33"/>
      <c r="SDN33"/>
      <c r="SDO33"/>
      <c r="SDP33"/>
      <c r="SDQ33"/>
      <c r="SDR33"/>
      <c r="SDS33"/>
      <c r="SDT33"/>
      <c r="SDU33"/>
      <c r="SDV33"/>
      <c r="SDW33"/>
      <c r="SDX33"/>
      <c r="SDY33"/>
      <c r="SDZ33"/>
      <c r="SEA33"/>
      <c r="SEB33"/>
      <c r="SEC33"/>
      <c r="SED33"/>
      <c r="SEE33"/>
      <c r="SEF33"/>
      <c r="SEG33"/>
      <c r="SEH33"/>
      <c r="SEI33"/>
      <c r="SEJ33"/>
      <c r="SEK33"/>
      <c r="SEL33"/>
      <c r="SEM33"/>
      <c r="SEN33"/>
      <c r="SEO33"/>
      <c r="SEP33"/>
      <c r="SEQ33"/>
      <c r="SER33"/>
      <c r="SES33"/>
      <c r="SET33"/>
      <c r="SEU33"/>
      <c r="SEV33"/>
      <c r="SEW33"/>
      <c r="SEX33"/>
      <c r="SEY33"/>
      <c r="SEZ33"/>
      <c r="SFA33"/>
      <c r="SFB33"/>
      <c r="SFC33"/>
      <c r="SFD33"/>
      <c r="SFE33"/>
      <c r="SFF33"/>
      <c r="SFG33"/>
      <c r="SFH33"/>
      <c r="SFI33"/>
      <c r="SFJ33"/>
      <c r="SFK33"/>
      <c r="SFL33"/>
      <c r="SFM33"/>
      <c r="SFN33"/>
      <c r="SFO33"/>
      <c r="SFP33"/>
      <c r="SFQ33"/>
      <c r="SFR33"/>
      <c r="SFS33"/>
      <c r="SFT33"/>
      <c r="SFU33"/>
      <c r="SFV33"/>
      <c r="SFW33"/>
      <c r="SFX33"/>
      <c r="SFY33"/>
      <c r="SFZ33"/>
      <c r="SGA33"/>
      <c r="SGB33"/>
      <c r="SGC33"/>
      <c r="SGD33"/>
      <c r="SGE33"/>
      <c r="SGF33"/>
      <c r="SGG33"/>
      <c r="SGH33"/>
      <c r="SGI33"/>
      <c r="SGJ33"/>
      <c r="SGK33"/>
      <c r="SGL33"/>
      <c r="SGM33"/>
      <c r="SGN33"/>
      <c r="SGO33"/>
      <c r="SGP33"/>
      <c r="SGQ33"/>
      <c r="SGR33"/>
      <c r="SGS33"/>
      <c r="SGT33"/>
      <c r="SGU33"/>
      <c r="SGV33"/>
      <c r="SGW33"/>
      <c r="SGX33"/>
      <c r="SGY33"/>
      <c r="SGZ33"/>
      <c r="SHA33"/>
      <c r="SHB33"/>
      <c r="SHC33"/>
      <c r="SHD33"/>
      <c r="SHE33"/>
      <c r="SHF33"/>
      <c r="SHG33"/>
      <c r="SHH33"/>
      <c r="SHI33"/>
      <c r="SHJ33"/>
      <c r="SHK33"/>
      <c r="SHL33"/>
      <c r="SHM33"/>
      <c r="SHN33"/>
      <c r="SHO33"/>
      <c r="SHP33"/>
      <c r="SHQ33"/>
      <c r="SHR33"/>
      <c r="SHS33"/>
      <c r="SHT33"/>
      <c r="SHU33"/>
      <c r="SHV33"/>
      <c r="SHW33"/>
      <c r="SHX33"/>
      <c r="SHY33"/>
      <c r="SHZ33"/>
      <c r="SIA33"/>
      <c r="SIB33"/>
      <c r="SIC33"/>
      <c r="SID33"/>
      <c r="SIE33"/>
      <c r="SIF33"/>
      <c r="SIG33"/>
      <c r="SIH33"/>
      <c r="SII33"/>
      <c r="SIJ33"/>
      <c r="SIK33"/>
      <c r="SIL33"/>
      <c r="SIM33"/>
      <c r="SIN33"/>
      <c r="SIO33"/>
      <c r="SIP33"/>
      <c r="SIQ33"/>
      <c r="SIR33"/>
      <c r="SIS33"/>
      <c r="SIT33"/>
      <c r="SIU33"/>
      <c r="SIV33"/>
      <c r="SIW33"/>
      <c r="SIX33"/>
      <c r="SIY33"/>
      <c r="SIZ33"/>
      <c r="SJA33"/>
      <c r="SJB33"/>
      <c r="SJC33"/>
      <c r="SJD33"/>
      <c r="SJE33"/>
      <c r="SJF33"/>
      <c r="SJG33"/>
      <c r="SJH33"/>
      <c r="SJI33"/>
      <c r="SJJ33"/>
      <c r="SJK33"/>
      <c r="SJL33"/>
      <c r="SJM33"/>
      <c r="SJN33"/>
      <c r="SJO33"/>
      <c r="SJP33"/>
      <c r="SJQ33"/>
      <c r="SJR33"/>
      <c r="SJS33"/>
      <c r="SJT33"/>
      <c r="SJU33"/>
      <c r="SJV33"/>
      <c r="SJW33"/>
      <c r="SJX33"/>
      <c r="SJY33"/>
      <c r="SJZ33"/>
      <c r="SKA33"/>
      <c r="SKB33"/>
      <c r="SKC33"/>
      <c r="SKD33"/>
      <c r="SKE33"/>
      <c r="SKF33"/>
      <c r="SKG33"/>
      <c r="SKH33"/>
      <c r="SKI33"/>
      <c r="SKJ33"/>
      <c r="SKK33"/>
      <c r="SKL33"/>
      <c r="SKM33"/>
      <c r="SKN33"/>
      <c r="SKO33"/>
      <c r="SKP33"/>
      <c r="SKQ33"/>
      <c r="SKR33"/>
      <c r="SKS33"/>
      <c r="SKT33"/>
      <c r="SKU33"/>
      <c r="SKV33"/>
      <c r="SKW33"/>
      <c r="SKX33"/>
      <c r="SKY33"/>
      <c r="SKZ33"/>
      <c r="SLA33"/>
      <c r="SLB33"/>
      <c r="SLC33"/>
      <c r="SLD33"/>
      <c r="SLE33"/>
      <c r="SLF33"/>
      <c r="SLG33"/>
      <c r="SLH33"/>
      <c r="SLI33"/>
      <c r="SLJ33"/>
      <c r="SLK33"/>
      <c r="SLL33"/>
      <c r="SLM33"/>
      <c r="SLN33"/>
      <c r="SLO33"/>
      <c r="SLP33"/>
      <c r="SLQ33"/>
      <c r="SLR33"/>
      <c r="SLS33"/>
      <c r="SLT33"/>
      <c r="SLU33"/>
      <c r="SLV33"/>
      <c r="SLW33"/>
      <c r="SLX33"/>
      <c r="SLY33"/>
      <c r="SLZ33"/>
      <c r="SMA33"/>
      <c r="SMB33"/>
      <c r="SMC33"/>
      <c r="SMD33"/>
      <c r="SME33"/>
      <c r="SMF33"/>
      <c r="SMG33"/>
      <c r="SMH33"/>
      <c r="SMI33"/>
      <c r="SMJ33"/>
      <c r="SMK33"/>
      <c r="SML33"/>
      <c r="SMM33"/>
      <c r="SMN33"/>
      <c r="SMO33"/>
      <c r="SMP33"/>
      <c r="SMQ33"/>
      <c r="SMR33"/>
      <c r="SMS33"/>
      <c r="SMT33"/>
      <c r="SMU33"/>
      <c r="SMV33"/>
      <c r="SMW33"/>
      <c r="SMX33"/>
      <c r="SMY33"/>
      <c r="SMZ33"/>
      <c r="SNA33"/>
      <c r="SNB33"/>
      <c r="SNC33"/>
      <c r="SND33"/>
      <c r="SNE33"/>
      <c r="SNF33"/>
      <c r="SNG33"/>
      <c r="SNH33"/>
      <c r="SNI33"/>
      <c r="SNJ33"/>
      <c r="SNK33"/>
      <c r="SNL33"/>
      <c r="SNM33"/>
      <c r="SNN33"/>
      <c r="SNO33"/>
      <c r="SNP33"/>
      <c r="SNQ33"/>
      <c r="SNR33"/>
      <c r="SNS33"/>
      <c r="SNT33"/>
      <c r="SNU33"/>
      <c r="SNV33"/>
      <c r="SNW33"/>
      <c r="SNX33"/>
      <c r="SNY33"/>
      <c r="SNZ33"/>
      <c r="SOA33"/>
      <c r="SOB33"/>
      <c r="SOC33"/>
      <c r="SOD33"/>
      <c r="SOE33"/>
      <c r="SOF33"/>
      <c r="SOG33"/>
      <c r="SOH33"/>
      <c r="SOI33"/>
      <c r="SOJ33"/>
      <c r="SOK33"/>
      <c r="SOL33"/>
      <c r="SOM33"/>
      <c r="SON33"/>
      <c r="SOO33"/>
      <c r="SOP33"/>
      <c r="SOQ33"/>
      <c r="SOR33"/>
      <c r="SOS33"/>
      <c r="SOT33"/>
      <c r="SOU33"/>
      <c r="SOV33"/>
      <c r="SOW33"/>
      <c r="SOX33"/>
      <c r="SOY33"/>
      <c r="SOZ33"/>
      <c r="SPA33"/>
      <c r="SPB33"/>
      <c r="SPC33"/>
      <c r="SPD33"/>
      <c r="SPE33"/>
      <c r="SPF33"/>
      <c r="SPG33"/>
      <c r="SPH33"/>
      <c r="SPI33"/>
      <c r="SPJ33"/>
      <c r="SPK33"/>
      <c r="SPL33"/>
      <c r="SPM33"/>
      <c r="SPN33"/>
      <c r="SPO33"/>
      <c r="SPP33"/>
      <c r="SPQ33"/>
      <c r="SPR33"/>
      <c r="SPS33"/>
      <c r="SPT33"/>
      <c r="SPU33"/>
      <c r="SPV33"/>
      <c r="SPW33"/>
      <c r="SPX33"/>
      <c r="SPY33"/>
      <c r="SPZ33"/>
      <c r="SQA33"/>
      <c r="SQB33"/>
      <c r="SQC33"/>
      <c r="SQD33"/>
      <c r="SQE33"/>
      <c r="SQF33"/>
      <c r="SQG33"/>
      <c r="SQH33"/>
      <c r="SQI33"/>
      <c r="SQJ33"/>
      <c r="SQK33"/>
      <c r="SQL33"/>
      <c r="SQM33"/>
      <c r="SQN33"/>
      <c r="SQO33"/>
      <c r="SQP33"/>
      <c r="SQQ33"/>
      <c r="SQR33"/>
      <c r="SQS33"/>
      <c r="SQT33"/>
      <c r="SQU33"/>
      <c r="SQV33"/>
      <c r="SQW33"/>
      <c r="SQX33"/>
      <c r="SQY33"/>
      <c r="SQZ33"/>
      <c r="SRA33"/>
      <c r="SRB33"/>
      <c r="SRC33"/>
      <c r="SRD33"/>
      <c r="SRE33"/>
      <c r="SRF33"/>
      <c r="SRG33"/>
      <c r="SRH33"/>
      <c r="SRI33"/>
      <c r="SRJ33"/>
      <c r="SRK33"/>
      <c r="SRL33"/>
      <c r="SRM33"/>
      <c r="SRN33"/>
      <c r="SRO33"/>
      <c r="SRP33"/>
      <c r="SRQ33"/>
      <c r="SRR33"/>
      <c r="SRS33"/>
      <c r="SRT33"/>
      <c r="SRU33"/>
      <c r="SRV33"/>
      <c r="SRW33"/>
      <c r="SRX33"/>
      <c r="SRY33"/>
      <c r="SRZ33"/>
      <c r="SSA33"/>
      <c r="SSB33"/>
      <c r="SSC33"/>
      <c r="SSD33"/>
      <c r="SSE33"/>
      <c r="SSF33"/>
      <c r="SSG33"/>
      <c r="SSH33"/>
      <c r="SSI33"/>
      <c r="SSJ33"/>
      <c r="SSK33"/>
      <c r="SSL33"/>
      <c r="SSM33"/>
      <c r="SSN33"/>
      <c r="SSO33"/>
      <c r="SSP33"/>
      <c r="SSQ33"/>
      <c r="SSR33"/>
      <c r="SSS33"/>
      <c r="SST33"/>
      <c r="SSU33"/>
      <c r="SSV33"/>
      <c r="SSW33"/>
      <c r="SSX33"/>
      <c r="SSY33"/>
      <c r="SSZ33"/>
      <c r="STA33"/>
      <c r="STB33"/>
      <c r="STC33"/>
      <c r="STD33"/>
      <c r="STE33"/>
      <c r="STF33"/>
      <c r="STG33"/>
      <c r="STH33"/>
      <c r="STI33"/>
      <c r="STJ33"/>
      <c r="STK33"/>
      <c r="STL33"/>
      <c r="STM33"/>
      <c r="STN33"/>
      <c r="STO33"/>
      <c r="STP33"/>
      <c r="STQ33"/>
      <c r="STR33"/>
      <c r="STS33"/>
      <c r="STT33"/>
      <c r="STU33"/>
      <c r="STV33"/>
      <c r="STW33"/>
      <c r="STX33"/>
      <c r="STY33"/>
      <c r="STZ33"/>
      <c r="SUA33"/>
      <c r="SUB33"/>
      <c r="SUC33"/>
      <c r="SUD33"/>
      <c r="SUE33"/>
      <c r="SUF33"/>
      <c r="SUG33"/>
      <c r="SUH33"/>
      <c r="SUI33"/>
      <c r="SUJ33"/>
      <c r="SUK33"/>
      <c r="SUL33"/>
      <c r="SUM33"/>
      <c r="SUN33"/>
      <c r="SUO33"/>
      <c r="SUP33"/>
      <c r="SUQ33"/>
      <c r="SUR33"/>
      <c r="SUS33"/>
      <c r="SUT33"/>
      <c r="SUU33"/>
      <c r="SUV33"/>
      <c r="SUW33"/>
      <c r="SUX33"/>
      <c r="SUY33"/>
      <c r="SUZ33"/>
      <c r="SVA33"/>
      <c r="SVB33"/>
      <c r="SVC33"/>
      <c r="SVD33"/>
      <c r="SVE33"/>
      <c r="SVF33"/>
      <c r="SVG33"/>
      <c r="SVH33"/>
      <c r="SVI33"/>
      <c r="SVJ33"/>
      <c r="SVK33"/>
      <c r="SVL33"/>
      <c r="SVM33"/>
      <c r="SVN33"/>
      <c r="SVO33"/>
      <c r="SVP33"/>
      <c r="SVQ33"/>
      <c r="SVR33"/>
      <c r="SVS33"/>
      <c r="SVT33"/>
      <c r="SVU33"/>
      <c r="SVV33"/>
      <c r="SVW33"/>
      <c r="SVX33"/>
      <c r="SVY33"/>
      <c r="SVZ33"/>
      <c r="SWA33"/>
      <c r="SWB33"/>
      <c r="SWC33"/>
      <c r="SWD33"/>
      <c r="SWE33"/>
      <c r="SWF33"/>
      <c r="SWG33"/>
      <c r="SWH33"/>
      <c r="SWI33"/>
      <c r="SWJ33"/>
      <c r="SWK33"/>
      <c r="SWL33"/>
      <c r="SWM33"/>
      <c r="SWN33"/>
      <c r="SWO33"/>
      <c r="SWP33"/>
      <c r="SWQ33"/>
      <c r="SWR33"/>
      <c r="SWS33"/>
      <c r="SWT33"/>
      <c r="SWU33"/>
      <c r="SWV33"/>
      <c r="SWW33"/>
      <c r="SWX33"/>
      <c r="SWY33"/>
      <c r="SWZ33"/>
      <c r="SXA33"/>
      <c r="SXB33"/>
      <c r="SXC33"/>
      <c r="SXD33"/>
      <c r="SXE33"/>
      <c r="SXF33"/>
      <c r="SXG33"/>
      <c r="SXH33"/>
      <c r="SXI33"/>
      <c r="SXJ33"/>
      <c r="SXK33"/>
      <c r="SXL33"/>
      <c r="SXM33"/>
      <c r="SXN33"/>
      <c r="SXO33"/>
      <c r="SXP33"/>
      <c r="SXQ33"/>
      <c r="SXR33"/>
      <c r="SXS33"/>
      <c r="SXT33"/>
      <c r="SXU33"/>
      <c r="SXV33"/>
      <c r="SXW33"/>
      <c r="SXX33"/>
      <c r="SXY33"/>
      <c r="SXZ33"/>
      <c r="SYA33"/>
      <c r="SYB33"/>
      <c r="SYC33"/>
      <c r="SYD33"/>
      <c r="SYE33"/>
      <c r="SYF33"/>
      <c r="SYG33"/>
      <c r="SYH33"/>
      <c r="SYI33"/>
      <c r="SYJ33"/>
      <c r="SYK33"/>
      <c r="SYL33"/>
      <c r="SYM33"/>
      <c r="SYN33"/>
      <c r="SYO33"/>
      <c r="SYP33"/>
      <c r="SYQ33"/>
      <c r="SYR33"/>
      <c r="SYS33"/>
      <c r="SYT33"/>
      <c r="SYU33"/>
      <c r="SYV33"/>
      <c r="SYW33"/>
      <c r="SYX33"/>
      <c r="SYY33"/>
      <c r="SYZ33"/>
      <c r="SZA33"/>
      <c r="SZB33"/>
      <c r="SZC33"/>
      <c r="SZD33"/>
      <c r="SZE33"/>
      <c r="SZF33"/>
      <c r="SZG33"/>
      <c r="SZH33"/>
      <c r="SZI33"/>
      <c r="SZJ33"/>
      <c r="SZK33"/>
      <c r="SZL33"/>
      <c r="SZM33"/>
      <c r="SZN33"/>
      <c r="SZO33"/>
      <c r="SZP33"/>
      <c r="SZQ33"/>
      <c r="SZR33"/>
      <c r="SZS33"/>
      <c r="SZT33"/>
      <c r="SZU33"/>
      <c r="SZV33"/>
      <c r="SZW33"/>
      <c r="SZX33"/>
      <c r="SZY33"/>
      <c r="SZZ33"/>
      <c r="TAA33"/>
      <c r="TAB33"/>
      <c r="TAC33"/>
      <c r="TAD33"/>
      <c r="TAE33"/>
      <c r="TAF33"/>
      <c r="TAG33"/>
      <c r="TAH33"/>
      <c r="TAI33"/>
      <c r="TAJ33"/>
      <c r="TAK33"/>
      <c r="TAL33"/>
      <c r="TAM33"/>
      <c r="TAN33"/>
      <c r="TAO33"/>
      <c r="TAP33"/>
      <c r="TAQ33"/>
      <c r="TAR33"/>
      <c r="TAS33"/>
      <c r="TAT33"/>
      <c r="TAU33"/>
      <c r="TAV33"/>
      <c r="TAW33"/>
      <c r="TAX33"/>
      <c r="TAY33"/>
      <c r="TAZ33"/>
      <c r="TBA33"/>
      <c r="TBB33"/>
      <c r="TBC33"/>
      <c r="TBD33"/>
      <c r="TBE33"/>
      <c r="TBF33"/>
      <c r="TBG33"/>
      <c r="TBH33"/>
      <c r="TBI33"/>
      <c r="TBJ33"/>
      <c r="TBK33"/>
      <c r="TBL33"/>
      <c r="TBM33"/>
      <c r="TBN33"/>
      <c r="TBO33"/>
      <c r="TBP33"/>
      <c r="TBQ33"/>
      <c r="TBR33"/>
      <c r="TBS33"/>
      <c r="TBT33"/>
      <c r="TBU33"/>
      <c r="TBV33"/>
      <c r="TBW33"/>
      <c r="TBX33"/>
      <c r="TBY33"/>
      <c r="TBZ33"/>
      <c r="TCA33"/>
      <c r="TCB33"/>
      <c r="TCC33"/>
      <c r="TCD33"/>
      <c r="TCE33"/>
      <c r="TCF33"/>
      <c r="TCG33"/>
      <c r="TCH33"/>
      <c r="TCI33"/>
      <c r="TCJ33"/>
      <c r="TCK33"/>
      <c r="TCL33"/>
      <c r="TCM33"/>
      <c r="TCN33"/>
      <c r="TCO33"/>
      <c r="TCP33"/>
      <c r="TCQ33"/>
      <c r="TCR33"/>
      <c r="TCS33"/>
      <c r="TCT33"/>
      <c r="TCU33"/>
      <c r="TCV33"/>
      <c r="TCW33"/>
      <c r="TCX33"/>
      <c r="TCY33"/>
      <c r="TCZ33"/>
      <c r="TDA33"/>
      <c r="TDB33"/>
      <c r="TDC33"/>
      <c r="TDD33"/>
      <c r="TDE33"/>
      <c r="TDF33"/>
      <c r="TDG33"/>
      <c r="TDH33"/>
      <c r="TDI33"/>
      <c r="TDJ33"/>
      <c r="TDK33"/>
      <c r="TDL33"/>
      <c r="TDM33"/>
      <c r="TDN33"/>
      <c r="TDO33"/>
      <c r="TDP33"/>
      <c r="TDQ33"/>
      <c r="TDR33"/>
      <c r="TDS33"/>
      <c r="TDT33"/>
      <c r="TDU33"/>
      <c r="TDV33"/>
      <c r="TDW33"/>
      <c r="TDX33"/>
      <c r="TDY33"/>
      <c r="TDZ33"/>
      <c r="TEA33"/>
      <c r="TEB33"/>
      <c r="TEC33"/>
      <c r="TED33"/>
      <c r="TEE33"/>
      <c r="TEF33"/>
      <c r="TEG33"/>
      <c r="TEH33"/>
      <c r="TEI33"/>
      <c r="TEJ33"/>
      <c r="TEK33"/>
      <c r="TEL33"/>
      <c r="TEM33"/>
      <c r="TEN33"/>
      <c r="TEO33"/>
      <c r="TEP33"/>
      <c r="TEQ33"/>
      <c r="TER33"/>
      <c r="TES33"/>
      <c r="TET33"/>
      <c r="TEU33"/>
      <c r="TEV33"/>
      <c r="TEW33"/>
      <c r="TEX33"/>
      <c r="TEY33"/>
      <c r="TEZ33"/>
      <c r="TFA33"/>
      <c r="TFB33"/>
      <c r="TFC33"/>
      <c r="TFD33"/>
      <c r="TFE33"/>
      <c r="TFF33"/>
      <c r="TFG33"/>
      <c r="TFH33"/>
      <c r="TFI33"/>
      <c r="TFJ33"/>
      <c r="TFK33"/>
      <c r="TFL33"/>
      <c r="TFM33"/>
      <c r="TFN33"/>
      <c r="TFO33"/>
      <c r="TFP33"/>
      <c r="TFQ33"/>
      <c r="TFR33"/>
      <c r="TFS33"/>
      <c r="TFT33"/>
      <c r="TFU33"/>
      <c r="TFV33"/>
      <c r="TFW33"/>
      <c r="TFX33"/>
      <c r="TFY33"/>
      <c r="TFZ33"/>
      <c r="TGA33"/>
      <c r="TGB33"/>
      <c r="TGC33"/>
      <c r="TGD33"/>
      <c r="TGE33"/>
      <c r="TGF33"/>
      <c r="TGG33"/>
      <c r="TGH33"/>
      <c r="TGI33"/>
      <c r="TGJ33"/>
      <c r="TGK33"/>
      <c r="TGL33"/>
      <c r="TGM33"/>
      <c r="TGN33"/>
      <c r="TGO33"/>
      <c r="TGP33"/>
      <c r="TGQ33"/>
      <c r="TGR33"/>
      <c r="TGS33"/>
      <c r="TGT33"/>
      <c r="TGU33"/>
      <c r="TGV33"/>
      <c r="TGW33"/>
      <c r="TGX33"/>
      <c r="TGY33"/>
      <c r="TGZ33"/>
      <c r="THA33"/>
      <c r="THB33"/>
      <c r="THC33"/>
      <c r="THD33"/>
      <c r="THE33"/>
      <c r="THF33"/>
      <c r="THG33"/>
      <c r="THH33"/>
      <c r="THI33"/>
      <c r="THJ33"/>
      <c r="THK33"/>
      <c r="THL33"/>
      <c r="THM33"/>
      <c r="THN33"/>
      <c r="THO33"/>
      <c r="THP33"/>
      <c r="THQ33"/>
      <c r="THR33"/>
      <c r="THS33"/>
      <c r="THT33"/>
      <c r="THU33"/>
      <c r="THV33"/>
      <c r="THW33"/>
      <c r="THX33"/>
      <c r="THY33"/>
      <c r="THZ33"/>
      <c r="TIA33"/>
      <c r="TIB33"/>
      <c r="TIC33"/>
      <c r="TID33"/>
      <c r="TIE33"/>
      <c r="TIF33"/>
      <c r="TIG33"/>
      <c r="TIH33"/>
      <c r="TII33"/>
      <c r="TIJ33"/>
      <c r="TIK33"/>
      <c r="TIL33"/>
      <c r="TIM33"/>
      <c r="TIN33"/>
      <c r="TIO33"/>
      <c r="TIP33"/>
      <c r="TIQ33"/>
      <c r="TIR33"/>
      <c r="TIS33"/>
      <c r="TIT33"/>
      <c r="TIU33"/>
      <c r="TIV33"/>
      <c r="TIW33"/>
      <c r="TIX33"/>
      <c r="TIY33"/>
      <c r="TIZ33"/>
      <c r="TJA33"/>
      <c r="TJB33"/>
      <c r="TJC33"/>
      <c r="TJD33"/>
      <c r="TJE33"/>
      <c r="TJF33"/>
      <c r="TJG33"/>
      <c r="TJH33"/>
      <c r="TJI33"/>
      <c r="TJJ33"/>
      <c r="TJK33"/>
      <c r="TJL33"/>
      <c r="TJM33"/>
      <c r="TJN33"/>
      <c r="TJO33"/>
      <c r="TJP33"/>
      <c r="TJQ33"/>
      <c r="TJR33"/>
      <c r="TJS33"/>
      <c r="TJT33"/>
      <c r="TJU33"/>
      <c r="TJV33"/>
      <c r="TJW33"/>
      <c r="TJX33"/>
      <c r="TJY33"/>
      <c r="TJZ33"/>
      <c r="TKA33"/>
      <c r="TKB33"/>
      <c r="TKC33"/>
      <c r="TKD33"/>
      <c r="TKE33"/>
      <c r="TKF33"/>
      <c r="TKG33"/>
      <c r="TKH33"/>
      <c r="TKI33"/>
      <c r="TKJ33"/>
      <c r="TKK33"/>
      <c r="TKL33"/>
      <c r="TKM33"/>
      <c r="TKN33"/>
      <c r="TKO33"/>
      <c r="TKP33"/>
      <c r="TKQ33"/>
      <c r="TKR33"/>
      <c r="TKS33"/>
      <c r="TKT33"/>
      <c r="TKU33"/>
      <c r="TKV33"/>
      <c r="TKW33"/>
      <c r="TKX33"/>
      <c r="TKY33"/>
      <c r="TKZ33"/>
      <c r="TLA33"/>
      <c r="TLB33"/>
      <c r="TLC33"/>
      <c r="TLD33"/>
      <c r="TLE33"/>
      <c r="TLF33"/>
      <c r="TLG33"/>
      <c r="TLH33"/>
      <c r="TLI33"/>
      <c r="TLJ33"/>
      <c r="TLK33"/>
      <c r="TLL33"/>
      <c r="TLM33"/>
      <c r="TLN33"/>
      <c r="TLO33"/>
      <c r="TLP33"/>
      <c r="TLQ33"/>
      <c r="TLR33"/>
      <c r="TLS33"/>
      <c r="TLT33"/>
      <c r="TLU33"/>
      <c r="TLV33"/>
      <c r="TLW33"/>
      <c r="TLX33"/>
      <c r="TLY33"/>
      <c r="TLZ33"/>
      <c r="TMA33"/>
      <c r="TMB33"/>
      <c r="TMC33"/>
      <c r="TMD33"/>
      <c r="TME33"/>
      <c r="TMF33"/>
      <c r="TMG33"/>
      <c r="TMH33"/>
      <c r="TMI33"/>
      <c r="TMJ33"/>
      <c r="TMK33"/>
      <c r="TML33"/>
      <c r="TMM33"/>
      <c r="TMN33"/>
      <c r="TMO33"/>
      <c r="TMP33"/>
      <c r="TMQ33"/>
      <c r="TMR33"/>
      <c r="TMS33"/>
      <c r="TMT33"/>
      <c r="TMU33"/>
      <c r="TMV33"/>
      <c r="TMW33"/>
      <c r="TMX33"/>
      <c r="TMY33"/>
      <c r="TMZ33"/>
      <c r="TNA33"/>
      <c r="TNB33"/>
      <c r="TNC33"/>
      <c r="TND33"/>
      <c r="TNE33"/>
      <c r="TNF33"/>
      <c r="TNG33"/>
      <c r="TNH33"/>
      <c r="TNI33"/>
      <c r="TNJ33"/>
      <c r="TNK33"/>
      <c r="TNL33"/>
      <c r="TNM33"/>
      <c r="TNN33"/>
      <c r="TNO33"/>
      <c r="TNP33"/>
      <c r="TNQ33"/>
      <c r="TNR33"/>
      <c r="TNS33"/>
      <c r="TNT33"/>
      <c r="TNU33"/>
      <c r="TNV33"/>
      <c r="TNW33"/>
      <c r="TNX33"/>
      <c r="TNY33"/>
      <c r="TNZ33"/>
      <c r="TOA33"/>
      <c r="TOB33"/>
      <c r="TOC33"/>
      <c r="TOD33"/>
      <c r="TOE33"/>
      <c r="TOF33"/>
      <c r="TOG33"/>
      <c r="TOH33"/>
      <c r="TOI33"/>
      <c r="TOJ33"/>
      <c r="TOK33"/>
      <c r="TOL33"/>
      <c r="TOM33"/>
      <c r="TON33"/>
      <c r="TOO33"/>
      <c r="TOP33"/>
      <c r="TOQ33"/>
      <c r="TOR33"/>
      <c r="TOS33"/>
      <c r="TOT33"/>
      <c r="TOU33"/>
      <c r="TOV33"/>
      <c r="TOW33"/>
      <c r="TOX33"/>
      <c r="TOY33"/>
      <c r="TOZ33"/>
      <c r="TPA33"/>
      <c r="TPB33"/>
      <c r="TPC33"/>
      <c r="TPD33"/>
      <c r="TPE33"/>
      <c r="TPF33"/>
      <c r="TPG33"/>
      <c r="TPH33"/>
      <c r="TPI33"/>
      <c r="TPJ33"/>
      <c r="TPK33"/>
      <c r="TPL33"/>
      <c r="TPM33"/>
      <c r="TPN33"/>
      <c r="TPO33"/>
      <c r="TPP33"/>
      <c r="TPQ33"/>
      <c r="TPR33"/>
      <c r="TPS33"/>
      <c r="TPT33"/>
      <c r="TPU33"/>
      <c r="TPV33"/>
      <c r="TPW33"/>
      <c r="TPX33"/>
      <c r="TPY33"/>
      <c r="TPZ33"/>
      <c r="TQA33"/>
      <c r="TQB33"/>
      <c r="TQC33"/>
      <c r="TQD33"/>
      <c r="TQE33"/>
      <c r="TQF33"/>
      <c r="TQG33"/>
      <c r="TQH33"/>
      <c r="TQI33"/>
      <c r="TQJ33"/>
      <c r="TQK33"/>
      <c r="TQL33"/>
      <c r="TQM33"/>
      <c r="TQN33"/>
      <c r="TQO33"/>
      <c r="TQP33"/>
      <c r="TQQ33"/>
      <c r="TQR33"/>
      <c r="TQS33"/>
      <c r="TQT33"/>
      <c r="TQU33"/>
      <c r="TQV33"/>
      <c r="TQW33"/>
      <c r="TQX33"/>
      <c r="TQY33"/>
      <c r="TQZ33"/>
      <c r="TRA33"/>
      <c r="TRB33"/>
      <c r="TRC33"/>
      <c r="TRD33"/>
      <c r="TRE33"/>
      <c r="TRF33"/>
      <c r="TRG33"/>
      <c r="TRH33"/>
      <c r="TRI33"/>
      <c r="TRJ33"/>
      <c r="TRK33"/>
      <c r="TRL33"/>
      <c r="TRM33"/>
      <c r="TRN33"/>
      <c r="TRO33"/>
      <c r="TRP33"/>
      <c r="TRQ33"/>
      <c r="TRR33"/>
      <c r="TRS33"/>
      <c r="TRT33"/>
      <c r="TRU33"/>
      <c r="TRV33"/>
      <c r="TRW33"/>
      <c r="TRX33"/>
      <c r="TRY33"/>
      <c r="TRZ33"/>
      <c r="TSA33"/>
      <c r="TSB33"/>
      <c r="TSC33"/>
      <c r="TSD33"/>
      <c r="TSE33"/>
      <c r="TSF33"/>
      <c r="TSG33"/>
      <c r="TSH33"/>
      <c r="TSI33"/>
      <c r="TSJ33"/>
      <c r="TSK33"/>
      <c r="TSL33"/>
      <c r="TSM33"/>
      <c r="TSN33"/>
      <c r="TSO33"/>
      <c r="TSP33"/>
      <c r="TSQ33"/>
      <c r="TSR33"/>
      <c r="TSS33"/>
      <c r="TST33"/>
      <c r="TSU33"/>
      <c r="TSV33"/>
      <c r="TSW33"/>
      <c r="TSX33"/>
      <c r="TSY33"/>
      <c r="TSZ33"/>
      <c r="TTA33"/>
      <c r="TTB33"/>
      <c r="TTC33"/>
      <c r="TTD33"/>
      <c r="TTE33"/>
      <c r="TTF33"/>
      <c r="TTG33"/>
      <c r="TTH33"/>
      <c r="TTI33"/>
      <c r="TTJ33"/>
      <c r="TTK33"/>
      <c r="TTL33"/>
      <c r="TTM33"/>
      <c r="TTN33"/>
      <c r="TTO33"/>
      <c r="TTP33"/>
      <c r="TTQ33"/>
      <c r="TTR33"/>
      <c r="TTS33"/>
      <c r="TTT33"/>
      <c r="TTU33"/>
      <c r="TTV33"/>
      <c r="TTW33"/>
      <c r="TTX33"/>
      <c r="TTY33"/>
      <c r="TTZ33"/>
      <c r="TUA33"/>
      <c r="TUB33"/>
      <c r="TUC33"/>
      <c r="TUD33"/>
      <c r="TUE33"/>
      <c r="TUF33"/>
      <c r="TUG33"/>
      <c r="TUH33"/>
      <c r="TUI33"/>
      <c r="TUJ33"/>
      <c r="TUK33"/>
      <c r="TUL33"/>
      <c r="TUM33"/>
      <c r="TUN33"/>
      <c r="TUO33"/>
      <c r="TUP33"/>
      <c r="TUQ33"/>
      <c r="TUR33"/>
      <c r="TUS33"/>
      <c r="TUT33"/>
      <c r="TUU33"/>
      <c r="TUV33"/>
      <c r="TUW33"/>
      <c r="TUX33"/>
      <c r="TUY33"/>
      <c r="TUZ33"/>
      <c r="TVA33"/>
      <c r="TVB33"/>
      <c r="TVC33"/>
      <c r="TVD33"/>
      <c r="TVE33"/>
      <c r="TVF33"/>
      <c r="TVG33"/>
      <c r="TVH33"/>
      <c r="TVI33"/>
      <c r="TVJ33"/>
      <c r="TVK33"/>
      <c r="TVL33"/>
      <c r="TVM33"/>
      <c r="TVN33"/>
      <c r="TVO33"/>
      <c r="TVP33"/>
      <c r="TVQ33"/>
      <c r="TVR33"/>
      <c r="TVS33"/>
      <c r="TVT33"/>
      <c r="TVU33"/>
      <c r="TVV33"/>
      <c r="TVW33"/>
      <c r="TVX33"/>
      <c r="TVY33"/>
      <c r="TVZ33"/>
      <c r="TWA33"/>
      <c r="TWB33"/>
      <c r="TWC33"/>
      <c r="TWD33"/>
      <c r="TWE33"/>
      <c r="TWF33"/>
      <c r="TWG33"/>
      <c r="TWH33"/>
      <c r="TWI33"/>
      <c r="TWJ33"/>
      <c r="TWK33"/>
      <c r="TWL33"/>
      <c r="TWM33"/>
      <c r="TWN33"/>
      <c r="TWO33"/>
      <c r="TWP33"/>
      <c r="TWQ33"/>
      <c r="TWR33"/>
      <c r="TWS33"/>
      <c r="TWT33"/>
      <c r="TWU33"/>
      <c r="TWV33"/>
      <c r="TWW33"/>
      <c r="TWX33"/>
      <c r="TWY33"/>
      <c r="TWZ33"/>
      <c r="TXA33"/>
      <c r="TXB33"/>
      <c r="TXC33"/>
      <c r="TXD33"/>
      <c r="TXE33"/>
      <c r="TXF33"/>
      <c r="TXG33"/>
      <c r="TXH33"/>
      <c r="TXI33"/>
      <c r="TXJ33"/>
      <c r="TXK33"/>
      <c r="TXL33"/>
      <c r="TXM33"/>
      <c r="TXN33"/>
      <c r="TXO33"/>
      <c r="TXP33"/>
      <c r="TXQ33"/>
      <c r="TXR33"/>
      <c r="TXS33"/>
      <c r="TXT33"/>
      <c r="TXU33"/>
      <c r="TXV33"/>
      <c r="TXW33"/>
      <c r="TXX33"/>
      <c r="TXY33"/>
      <c r="TXZ33"/>
      <c r="TYA33"/>
      <c r="TYB33"/>
      <c r="TYC33"/>
      <c r="TYD33"/>
      <c r="TYE33"/>
      <c r="TYF33"/>
      <c r="TYG33"/>
      <c r="TYH33"/>
      <c r="TYI33"/>
      <c r="TYJ33"/>
      <c r="TYK33"/>
      <c r="TYL33"/>
      <c r="TYM33"/>
      <c r="TYN33"/>
      <c r="TYO33"/>
      <c r="TYP33"/>
      <c r="TYQ33"/>
      <c r="TYR33"/>
      <c r="TYS33"/>
      <c r="TYT33"/>
      <c r="TYU33"/>
      <c r="TYV33"/>
      <c r="TYW33"/>
      <c r="TYX33"/>
      <c r="TYY33"/>
      <c r="TYZ33"/>
      <c r="TZA33"/>
      <c r="TZB33"/>
      <c r="TZC33"/>
      <c r="TZD33"/>
      <c r="TZE33"/>
      <c r="TZF33"/>
      <c r="TZG33"/>
      <c r="TZH33"/>
      <c r="TZI33"/>
      <c r="TZJ33"/>
      <c r="TZK33"/>
      <c r="TZL33"/>
      <c r="TZM33"/>
      <c r="TZN33"/>
      <c r="TZO33"/>
      <c r="TZP33"/>
      <c r="TZQ33"/>
      <c r="TZR33"/>
      <c r="TZS33"/>
      <c r="TZT33"/>
      <c r="TZU33"/>
      <c r="TZV33"/>
      <c r="TZW33"/>
      <c r="TZX33"/>
      <c r="TZY33"/>
      <c r="TZZ33"/>
      <c r="UAA33"/>
      <c r="UAB33"/>
      <c r="UAC33"/>
      <c r="UAD33"/>
      <c r="UAE33"/>
      <c r="UAF33"/>
      <c r="UAG33"/>
      <c r="UAH33"/>
      <c r="UAI33"/>
      <c r="UAJ33"/>
      <c r="UAK33"/>
      <c r="UAL33"/>
      <c r="UAM33"/>
      <c r="UAN33"/>
      <c r="UAO33"/>
      <c r="UAP33"/>
      <c r="UAQ33"/>
      <c r="UAR33"/>
      <c r="UAS33"/>
      <c r="UAT33"/>
      <c r="UAU33"/>
      <c r="UAV33"/>
      <c r="UAW33"/>
      <c r="UAX33"/>
      <c r="UAY33"/>
      <c r="UAZ33"/>
      <c r="UBA33"/>
      <c r="UBB33"/>
      <c r="UBC33"/>
      <c r="UBD33"/>
      <c r="UBE33"/>
      <c r="UBF33"/>
      <c r="UBG33"/>
      <c r="UBH33"/>
      <c r="UBI33"/>
      <c r="UBJ33"/>
      <c r="UBK33"/>
      <c r="UBL33"/>
      <c r="UBM33"/>
      <c r="UBN33"/>
      <c r="UBO33"/>
      <c r="UBP33"/>
      <c r="UBQ33"/>
      <c r="UBR33"/>
      <c r="UBS33"/>
      <c r="UBT33"/>
      <c r="UBU33"/>
      <c r="UBV33"/>
      <c r="UBW33"/>
      <c r="UBX33"/>
      <c r="UBY33"/>
      <c r="UBZ33"/>
      <c r="UCA33"/>
      <c r="UCB33"/>
      <c r="UCC33"/>
      <c r="UCD33"/>
      <c r="UCE33"/>
      <c r="UCF33"/>
      <c r="UCG33"/>
      <c r="UCH33"/>
      <c r="UCI33"/>
      <c r="UCJ33"/>
      <c r="UCK33"/>
      <c r="UCL33"/>
      <c r="UCM33"/>
      <c r="UCN33"/>
      <c r="UCO33"/>
      <c r="UCP33"/>
      <c r="UCQ33"/>
      <c r="UCR33"/>
      <c r="UCS33"/>
      <c r="UCT33"/>
      <c r="UCU33"/>
      <c r="UCV33"/>
      <c r="UCW33"/>
      <c r="UCX33"/>
      <c r="UCY33"/>
      <c r="UCZ33"/>
      <c r="UDA33"/>
      <c r="UDB33"/>
      <c r="UDC33"/>
      <c r="UDD33"/>
      <c r="UDE33"/>
      <c r="UDF33"/>
      <c r="UDG33"/>
      <c r="UDH33"/>
      <c r="UDI33"/>
      <c r="UDJ33"/>
      <c r="UDK33"/>
      <c r="UDL33"/>
      <c r="UDM33"/>
      <c r="UDN33"/>
      <c r="UDO33"/>
      <c r="UDP33"/>
      <c r="UDQ33"/>
      <c r="UDR33"/>
      <c r="UDS33"/>
      <c r="UDT33"/>
      <c r="UDU33"/>
      <c r="UDV33"/>
      <c r="UDW33"/>
      <c r="UDX33"/>
      <c r="UDY33"/>
      <c r="UDZ33"/>
      <c r="UEA33"/>
      <c r="UEB33"/>
      <c r="UEC33"/>
      <c r="UED33"/>
      <c r="UEE33"/>
      <c r="UEF33"/>
      <c r="UEG33"/>
      <c r="UEH33"/>
      <c r="UEI33"/>
      <c r="UEJ33"/>
      <c r="UEK33"/>
      <c r="UEL33"/>
      <c r="UEM33"/>
      <c r="UEN33"/>
      <c r="UEO33"/>
      <c r="UEP33"/>
      <c r="UEQ33"/>
      <c r="UER33"/>
      <c r="UES33"/>
      <c r="UET33"/>
      <c r="UEU33"/>
      <c r="UEV33"/>
      <c r="UEW33"/>
      <c r="UEX33"/>
      <c r="UEY33"/>
      <c r="UEZ33"/>
      <c r="UFA33"/>
      <c r="UFB33"/>
      <c r="UFC33"/>
      <c r="UFD33"/>
      <c r="UFE33"/>
      <c r="UFF33"/>
      <c r="UFG33"/>
      <c r="UFH33"/>
      <c r="UFI33"/>
      <c r="UFJ33"/>
      <c r="UFK33"/>
      <c r="UFL33"/>
      <c r="UFM33"/>
      <c r="UFN33"/>
      <c r="UFO33"/>
      <c r="UFP33"/>
      <c r="UFQ33"/>
      <c r="UFR33"/>
      <c r="UFS33"/>
      <c r="UFT33"/>
      <c r="UFU33"/>
      <c r="UFV33"/>
      <c r="UFW33"/>
      <c r="UFX33"/>
      <c r="UFY33"/>
      <c r="UFZ33"/>
      <c r="UGA33"/>
      <c r="UGB33"/>
      <c r="UGC33"/>
      <c r="UGD33"/>
      <c r="UGE33"/>
      <c r="UGF33"/>
      <c r="UGG33"/>
      <c r="UGH33"/>
      <c r="UGI33"/>
      <c r="UGJ33"/>
      <c r="UGK33"/>
      <c r="UGL33"/>
      <c r="UGM33"/>
      <c r="UGN33"/>
      <c r="UGO33"/>
      <c r="UGP33"/>
      <c r="UGQ33"/>
      <c r="UGR33"/>
      <c r="UGS33"/>
      <c r="UGT33"/>
      <c r="UGU33"/>
      <c r="UGV33"/>
      <c r="UGW33"/>
      <c r="UGX33"/>
      <c r="UGY33"/>
      <c r="UGZ33"/>
      <c r="UHA33"/>
      <c r="UHB33"/>
      <c r="UHC33"/>
      <c r="UHD33"/>
      <c r="UHE33"/>
      <c r="UHF33"/>
      <c r="UHG33"/>
      <c r="UHH33"/>
      <c r="UHI33"/>
      <c r="UHJ33"/>
      <c r="UHK33"/>
      <c r="UHL33"/>
      <c r="UHM33"/>
      <c r="UHN33"/>
      <c r="UHO33"/>
      <c r="UHP33"/>
      <c r="UHQ33"/>
      <c r="UHR33"/>
      <c r="UHS33"/>
      <c r="UHT33"/>
      <c r="UHU33"/>
      <c r="UHV33"/>
      <c r="UHW33"/>
      <c r="UHX33"/>
      <c r="UHY33"/>
      <c r="UHZ33"/>
      <c r="UIA33"/>
      <c r="UIB33"/>
      <c r="UIC33"/>
      <c r="UID33"/>
      <c r="UIE33"/>
      <c r="UIF33"/>
      <c r="UIG33"/>
      <c r="UIH33"/>
      <c r="UII33"/>
      <c r="UIJ33"/>
      <c r="UIK33"/>
      <c r="UIL33"/>
      <c r="UIM33"/>
      <c r="UIN33"/>
      <c r="UIO33"/>
      <c r="UIP33"/>
      <c r="UIQ33"/>
      <c r="UIR33"/>
      <c r="UIS33"/>
      <c r="UIT33"/>
      <c r="UIU33"/>
      <c r="UIV33"/>
      <c r="UIW33"/>
      <c r="UIX33"/>
      <c r="UIY33"/>
      <c r="UIZ33"/>
      <c r="UJA33"/>
      <c r="UJB33"/>
      <c r="UJC33"/>
      <c r="UJD33"/>
      <c r="UJE33"/>
      <c r="UJF33"/>
      <c r="UJG33"/>
      <c r="UJH33"/>
      <c r="UJI33"/>
      <c r="UJJ33"/>
      <c r="UJK33"/>
      <c r="UJL33"/>
      <c r="UJM33"/>
      <c r="UJN33"/>
      <c r="UJO33"/>
      <c r="UJP33"/>
      <c r="UJQ33"/>
      <c r="UJR33"/>
      <c r="UJS33"/>
      <c r="UJT33"/>
      <c r="UJU33"/>
      <c r="UJV33"/>
      <c r="UJW33"/>
      <c r="UJX33"/>
      <c r="UJY33"/>
      <c r="UJZ33"/>
      <c r="UKA33"/>
      <c r="UKB33"/>
      <c r="UKC33"/>
      <c r="UKD33"/>
      <c r="UKE33"/>
      <c r="UKF33"/>
      <c r="UKG33"/>
      <c r="UKH33"/>
      <c r="UKI33"/>
      <c r="UKJ33"/>
      <c r="UKK33"/>
      <c r="UKL33"/>
      <c r="UKM33"/>
      <c r="UKN33"/>
      <c r="UKO33"/>
      <c r="UKP33"/>
      <c r="UKQ33"/>
      <c r="UKR33"/>
      <c r="UKS33"/>
      <c r="UKT33"/>
      <c r="UKU33"/>
      <c r="UKV33"/>
      <c r="UKW33"/>
      <c r="UKX33"/>
      <c r="UKY33"/>
      <c r="UKZ33"/>
      <c r="ULA33"/>
      <c r="ULB33"/>
      <c r="ULC33"/>
      <c r="ULD33"/>
      <c r="ULE33"/>
      <c r="ULF33"/>
      <c r="ULG33"/>
      <c r="ULH33"/>
      <c r="ULI33"/>
      <c r="ULJ33"/>
      <c r="ULK33"/>
      <c r="ULL33"/>
      <c r="ULM33"/>
      <c r="ULN33"/>
      <c r="ULO33"/>
      <c r="ULP33"/>
      <c r="ULQ33"/>
      <c r="ULR33"/>
      <c r="ULS33"/>
      <c r="ULT33"/>
      <c r="ULU33"/>
      <c r="ULV33"/>
      <c r="ULW33"/>
      <c r="ULX33"/>
      <c r="ULY33"/>
      <c r="ULZ33"/>
      <c r="UMA33"/>
      <c r="UMB33"/>
      <c r="UMC33"/>
      <c r="UMD33"/>
      <c r="UME33"/>
      <c r="UMF33"/>
      <c r="UMG33"/>
      <c r="UMH33"/>
      <c r="UMI33"/>
      <c r="UMJ33"/>
      <c r="UMK33"/>
      <c r="UML33"/>
      <c r="UMM33"/>
      <c r="UMN33"/>
      <c r="UMO33"/>
      <c r="UMP33"/>
      <c r="UMQ33"/>
      <c r="UMR33"/>
      <c r="UMS33"/>
      <c r="UMT33"/>
      <c r="UMU33"/>
      <c r="UMV33"/>
      <c r="UMW33"/>
      <c r="UMX33"/>
      <c r="UMY33"/>
      <c r="UMZ33"/>
      <c r="UNA33"/>
      <c r="UNB33"/>
      <c r="UNC33"/>
      <c r="UND33"/>
      <c r="UNE33"/>
      <c r="UNF33"/>
      <c r="UNG33"/>
      <c r="UNH33"/>
      <c r="UNI33"/>
      <c r="UNJ33"/>
      <c r="UNK33"/>
      <c r="UNL33"/>
      <c r="UNM33"/>
      <c r="UNN33"/>
      <c r="UNO33"/>
      <c r="UNP33"/>
      <c r="UNQ33"/>
      <c r="UNR33"/>
      <c r="UNS33"/>
      <c r="UNT33"/>
      <c r="UNU33"/>
      <c r="UNV33"/>
      <c r="UNW33"/>
      <c r="UNX33"/>
      <c r="UNY33"/>
      <c r="UNZ33"/>
      <c r="UOA33"/>
      <c r="UOB33"/>
      <c r="UOC33"/>
      <c r="UOD33"/>
      <c r="UOE33"/>
      <c r="UOF33"/>
      <c r="UOG33"/>
      <c r="UOH33"/>
      <c r="UOI33"/>
      <c r="UOJ33"/>
      <c r="UOK33"/>
      <c r="UOL33"/>
      <c r="UOM33"/>
      <c r="UON33"/>
      <c r="UOO33"/>
      <c r="UOP33"/>
      <c r="UOQ33"/>
      <c r="UOR33"/>
      <c r="UOS33"/>
      <c r="UOT33"/>
      <c r="UOU33"/>
      <c r="UOV33"/>
      <c r="UOW33"/>
      <c r="UOX33"/>
      <c r="UOY33"/>
      <c r="UOZ33"/>
      <c r="UPA33"/>
      <c r="UPB33"/>
      <c r="UPC33"/>
      <c r="UPD33"/>
      <c r="UPE33"/>
      <c r="UPF33"/>
      <c r="UPG33"/>
      <c r="UPH33"/>
      <c r="UPI33"/>
      <c r="UPJ33"/>
      <c r="UPK33"/>
      <c r="UPL33"/>
      <c r="UPM33"/>
      <c r="UPN33"/>
      <c r="UPO33"/>
      <c r="UPP33"/>
      <c r="UPQ33"/>
      <c r="UPR33"/>
      <c r="UPS33"/>
      <c r="UPT33"/>
      <c r="UPU33"/>
      <c r="UPV33"/>
      <c r="UPW33"/>
      <c r="UPX33"/>
      <c r="UPY33"/>
      <c r="UPZ33"/>
      <c r="UQA33"/>
      <c r="UQB33"/>
      <c r="UQC33"/>
      <c r="UQD33"/>
      <c r="UQE33"/>
      <c r="UQF33"/>
      <c r="UQG33"/>
      <c r="UQH33"/>
      <c r="UQI33"/>
      <c r="UQJ33"/>
      <c r="UQK33"/>
      <c r="UQL33"/>
      <c r="UQM33"/>
      <c r="UQN33"/>
      <c r="UQO33"/>
      <c r="UQP33"/>
      <c r="UQQ33"/>
      <c r="UQR33"/>
      <c r="UQS33"/>
      <c r="UQT33"/>
      <c r="UQU33"/>
      <c r="UQV33"/>
      <c r="UQW33"/>
      <c r="UQX33"/>
      <c r="UQY33"/>
      <c r="UQZ33"/>
      <c r="URA33"/>
      <c r="URB33"/>
      <c r="URC33"/>
      <c r="URD33"/>
      <c r="URE33"/>
      <c r="URF33"/>
      <c r="URG33"/>
      <c r="URH33"/>
      <c r="URI33"/>
      <c r="URJ33"/>
      <c r="URK33"/>
      <c r="URL33"/>
      <c r="URM33"/>
      <c r="URN33"/>
      <c r="URO33"/>
      <c r="URP33"/>
      <c r="URQ33"/>
      <c r="URR33"/>
      <c r="URS33"/>
      <c r="URT33"/>
      <c r="URU33"/>
      <c r="URV33"/>
      <c r="URW33"/>
      <c r="URX33"/>
      <c r="URY33"/>
      <c r="URZ33"/>
      <c r="USA33"/>
      <c r="USB33"/>
      <c r="USC33"/>
      <c r="USD33"/>
      <c r="USE33"/>
      <c r="USF33"/>
      <c r="USG33"/>
      <c r="USH33"/>
      <c r="USI33"/>
      <c r="USJ33"/>
      <c r="USK33"/>
      <c r="USL33"/>
      <c r="USM33"/>
      <c r="USN33"/>
      <c r="USO33"/>
      <c r="USP33"/>
      <c r="USQ33"/>
      <c r="USR33"/>
      <c r="USS33"/>
      <c r="UST33"/>
      <c r="USU33"/>
      <c r="USV33"/>
      <c r="USW33"/>
      <c r="USX33"/>
      <c r="USY33"/>
      <c r="USZ33"/>
      <c r="UTA33"/>
      <c r="UTB33"/>
      <c r="UTC33"/>
      <c r="UTD33"/>
      <c r="UTE33"/>
      <c r="UTF33"/>
      <c r="UTG33"/>
      <c r="UTH33"/>
      <c r="UTI33"/>
      <c r="UTJ33"/>
      <c r="UTK33"/>
      <c r="UTL33"/>
      <c r="UTM33"/>
      <c r="UTN33"/>
      <c r="UTO33"/>
      <c r="UTP33"/>
      <c r="UTQ33"/>
      <c r="UTR33"/>
      <c r="UTS33"/>
      <c r="UTT33"/>
      <c r="UTU33"/>
      <c r="UTV33"/>
      <c r="UTW33"/>
      <c r="UTX33"/>
      <c r="UTY33"/>
      <c r="UTZ33"/>
      <c r="UUA33"/>
      <c r="UUB33"/>
      <c r="UUC33"/>
      <c r="UUD33"/>
      <c r="UUE33"/>
      <c r="UUF33"/>
      <c r="UUG33"/>
      <c r="UUH33"/>
      <c r="UUI33"/>
      <c r="UUJ33"/>
      <c r="UUK33"/>
      <c r="UUL33"/>
      <c r="UUM33"/>
      <c r="UUN33"/>
      <c r="UUO33"/>
      <c r="UUP33"/>
      <c r="UUQ33"/>
      <c r="UUR33"/>
      <c r="UUS33"/>
      <c r="UUT33"/>
      <c r="UUU33"/>
      <c r="UUV33"/>
      <c r="UUW33"/>
      <c r="UUX33"/>
      <c r="UUY33"/>
      <c r="UUZ33"/>
      <c r="UVA33"/>
      <c r="UVB33"/>
      <c r="UVC33"/>
      <c r="UVD33"/>
      <c r="UVE33"/>
      <c r="UVF33"/>
      <c r="UVG33"/>
      <c r="UVH33"/>
      <c r="UVI33"/>
      <c r="UVJ33"/>
      <c r="UVK33"/>
      <c r="UVL33"/>
      <c r="UVM33"/>
      <c r="UVN33"/>
      <c r="UVO33"/>
      <c r="UVP33"/>
      <c r="UVQ33"/>
      <c r="UVR33"/>
      <c r="UVS33"/>
      <c r="UVT33"/>
      <c r="UVU33"/>
      <c r="UVV33"/>
      <c r="UVW33"/>
      <c r="UVX33"/>
      <c r="UVY33"/>
      <c r="UVZ33"/>
      <c r="UWA33"/>
      <c r="UWB33"/>
      <c r="UWC33"/>
      <c r="UWD33"/>
      <c r="UWE33"/>
      <c r="UWF33"/>
      <c r="UWG33"/>
      <c r="UWH33"/>
      <c r="UWI33"/>
      <c r="UWJ33"/>
      <c r="UWK33"/>
      <c r="UWL33"/>
      <c r="UWM33"/>
      <c r="UWN33"/>
      <c r="UWO33"/>
      <c r="UWP33"/>
      <c r="UWQ33"/>
      <c r="UWR33"/>
      <c r="UWS33"/>
      <c r="UWT33"/>
      <c r="UWU33"/>
      <c r="UWV33"/>
      <c r="UWW33"/>
      <c r="UWX33"/>
      <c r="UWY33"/>
      <c r="UWZ33"/>
      <c r="UXA33"/>
      <c r="UXB33"/>
      <c r="UXC33"/>
      <c r="UXD33"/>
      <c r="UXE33"/>
      <c r="UXF33"/>
      <c r="UXG33"/>
      <c r="UXH33"/>
      <c r="UXI33"/>
      <c r="UXJ33"/>
      <c r="UXK33"/>
      <c r="UXL33"/>
      <c r="UXM33"/>
      <c r="UXN33"/>
      <c r="UXO33"/>
      <c r="UXP33"/>
      <c r="UXQ33"/>
      <c r="UXR33"/>
      <c r="UXS33"/>
      <c r="UXT33"/>
      <c r="UXU33"/>
      <c r="UXV33"/>
      <c r="UXW33"/>
      <c r="UXX33"/>
      <c r="UXY33"/>
      <c r="UXZ33"/>
      <c r="UYA33"/>
      <c r="UYB33"/>
      <c r="UYC33"/>
      <c r="UYD33"/>
      <c r="UYE33"/>
      <c r="UYF33"/>
      <c r="UYG33"/>
      <c r="UYH33"/>
      <c r="UYI33"/>
      <c r="UYJ33"/>
      <c r="UYK33"/>
      <c r="UYL33"/>
      <c r="UYM33"/>
      <c r="UYN33"/>
      <c r="UYO33"/>
      <c r="UYP33"/>
      <c r="UYQ33"/>
      <c r="UYR33"/>
      <c r="UYS33"/>
      <c r="UYT33"/>
      <c r="UYU33"/>
      <c r="UYV33"/>
      <c r="UYW33"/>
      <c r="UYX33"/>
      <c r="UYY33"/>
      <c r="UYZ33"/>
      <c r="UZA33"/>
      <c r="UZB33"/>
      <c r="UZC33"/>
      <c r="UZD33"/>
      <c r="UZE33"/>
      <c r="UZF33"/>
      <c r="UZG33"/>
      <c r="UZH33"/>
      <c r="UZI33"/>
      <c r="UZJ33"/>
      <c r="UZK33"/>
      <c r="UZL33"/>
      <c r="UZM33"/>
      <c r="UZN33"/>
      <c r="UZO33"/>
      <c r="UZP33"/>
      <c r="UZQ33"/>
      <c r="UZR33"/>
      <c r="UZS33"/>
      <c r="UZT33"/>
      <c r="UZU33"/>
      <c r="UZV33"/>
      <c r="UZW33"/>
      <c r="UZX33"/>
      <c r="UZY33"/>
      <c r="UZZ33"/>
      <c r="VAA33"/>
      <c r="VAB33"/>
      <c r="VAC33"/>
      <c r="VAD33"/>
      <c r="VAE33"/>
      <c r="VAF33"/>
      <c r="VAG33"/>
      <c r="VAH33"/>
      <c r="VAI33"/>
      <c r="VAJ33"/>
      <c r="VAK33"/>
      <c r="VAL33"/>
      <c r="VAM33"/>
      <c r="VAN33"/>
      <c r="VAO33"/>
      <c r="VAP33"/>
      <c r="VAQ33"/>
      <c r="VAR33"/>
      <c r="VAS33"/>
      <c r="VAT33"/>
      <c r="VAU33"/>
      <c r="VAV33"/>
      <c r="VAW33"/>
      <c r="VAX33"/>
      <c r="VAY33"/>
      <c r="VAZ33"/>
      <c r="VBA33"/>
      <c r="VBB33"/>
      <c r="VBC33"/>
      <c r="VBD33"/>
      <c r="VBE33"/>
      <c r="VBF33"/>
      <c r="VBG33"/>
      <c r="VBH33"/>
      <c r="VBI33"/>
      <c r="VBJ33"/>
      <c r="VBK33"/>
      <c r="VBL33"/>
      <c r="VBM33"/>
      <c r="VBN33"/>
      <c r="VBO33"/>
      <c r="VBP33"/>
      <c r="VBQ33"/>
      <c r="VBR33"/>
      <c r="VBS33"/>
      <c r="VBT33"/>
      <c r="VBU33"/>
      <c r="VBV33"/>
      <c r="VBW33"/>
      <c r="VBX33"/>
      <c r="VBY33"/>
      <c r="VBZ33"/>
      <c r="VCA33"/>
      <c r="VCB33"/>
      <c r="VCC33"/>
      <c r="VCD33"/>
      <c r="VCE33"/>
      <c r="VCF33"/>
      <c r="VCG33"/>
      <c r="VCH33"/>
      <c r="VCI33"/>
      <c r="VCJ33"/>
      <c r="VCK33"/>
      <c r="VCL33"/>
      <c r="VCM33"/>
      <c r="VCN33"/>
      <c r="VCO33"/>
      <c r="VCP33"/>
      <c r="VCQ33"/>
      <c r="VCR33"/>
      <c r="VCS33"/>
      <c r="VCT33"/>
      <c r="VCU33"/>
      <c r="VCV33"/>
      <c r="VCW33"/>
      <c r="VCX33"/>
      <c r="VCY33"/>
      <c r="VCZ33"/>
      <c r="VDA33"/>
      <c r="VDB33"/>
      <c r="VDC33"/>
      <c r="VDD33"/>
      <c r="VDE33"/>
      <c r="VDF33"/>
      <c r="VDG33"/>
      <c r="VDH33"/>
      <c r="VDI33"/>
      <c r="VDJ33"/>
      <c r="VDK33"/>
      <c r="VDL33"/>
      <c r="VDM33"/>
      <c r="VDN33"/>
      <c r="VDO33"/>
      <c r="VDP33"/>
      <c r="VDQ33"/>
      <c r="VDR33"/>
      <c r="VDS33"/>
      <c r="VDT33"/>
      <c r="VDU33"/>
      <c r="VDV33"/>
      <c r="VDW33"/>
      <c r="VDX33"/>
      <c r="VDY33"/>
      <c r="VDZ33"/>
      <c r="VEA33"/>
      <c r="VEB33"/>
      <c r="VEC33"/>
      <c r="VED33"/>
      <c r="VEE33"/>
      <c r="VEF33"/>
      <c r="VEG33"/>
      <c r="VEH33"/>
      <c r="VEI33"/>
      <c r="VEJ33"/>
      <c r="VEK33"/>
      <c r="VEL33"/>
      <c r="VEM33"/>
      <c r="VEN33"/>
      <c r="VEO33"/>
      <c r="VEP33"/>
      <c r="VEQ33"/>
      <c r="VER33"/>
      <c r="VES33"/>
      <c r="VET33"/>
      <c r="VEU33"/>
      <c r="VEV33"/>
      <c r="VEW33"/>
      <c r="VEX33"/>
      <c r="VEY33"/>
      <c r="VEZ33"/>
      <c r="VFA33"/>
      <c r="VFB33"/>
      <c r="VFC33"/>
      <c r="VFD33"/>
      <c r="VFE33"/>
      <c r="VFF33"/>
      <c r="VFG33"/>
      <c r="VFH33"/>
      <c r="VFI33"/>
      <c r="VFJ33"/>
      <c r="VFK33"/>
      <c r="VFL33"/>
      <c r="VFM33"/>
      <c r="VFN33"/>
      <c r="VFO33"/>
      <c r="VFP33"/>
      <c r="VFQ33"/>
      <c r="VFR33"/>
      <c r="VFS33"/>
      <c r="VFT33"/>
      <c r="VFU33"/>
      <c r="VFV33"/>
      <c r="VFW33"/>
      <c r="VFX33"/>
      <c r="VFY33"/>
      <c r="VFZ33"/>
      <c r="VGA33"/>
      <c r="VGB33"/>
      <c r="VGC33"/>
      <c r="VGD33"/>
      <c r="VGE33"/>
      <c r="VGF33"/>
      <c r="VGG33"/>
      <c r="VGH33"/>
      <c r="VGI33"/>
      <c r="VGJ33"/>
      <c r="VGK33"/>
      <c r="VGL33"/>
      <c r="VGM33"/>
      <c r="VGN33"/>
      <c r="VGO33"/>
      <c r="VGP33"/>
      <c r="VGQ33"/>
      <c r="VGR33"/>
      <c r="VGS33"/>
      <c r="VGT33"/>
      <c r="VGU33"/>
      <c r="VGV33"/>
      <c r="VGW33"/>
      <c r="VGX33"/>
      <c r="VGY33"/>
      <c r="VGZ33"/>
      <c r="VHA33"/>
      <c r="VHB33"/>
      <c r="VHC33"/>
      <c r="VHD33"/>
      <c r="VHE33"/>
      <c r="VHF33"/>
      <c r="VHG33"/>
      <c r="VHH33"/>
      <c r="VHI33"/>
      <c r="VHJ33"/>
      <c r="VHK33"/>
      <c r="VHL33"/>
      <c r="VHM33"/>
      <c r="VHN33"/>
      <c r="VHO33"/>
      <c r="VHP33"/>
      <c r="VHQ33"/>
      <c r="VHR33"/>
      <c r="VHS33"/>
      <c r="VHT33"/>
      <c r="VHU33"/>
      <c r="VHV33"/>
      <c r="VHW33"/>
      <c r="VHX33"/>
      <c r="VHY33"/>
      <c r="VHZ33"/>
      <c r="VIA33"/>
      <c r="VIB33"/>
      <c r="VIC33"/>
      <c r="VID33"/>
      <c r="VIE33"/>
      <c r="VIF33"/>
      <c r="VIG33"/>
      <c r="VIH33"/>
      <c r="VII33"/>
      <c r="VIJ33"/>
      <c r="VIK33"/>
      <c r="VIL33"/>
      <c r="VIM33"/>
      <c r="VIN33"/>
      <c r="VIO33"/>
      <c r="VIP33"/>
      <c r="VIQ33"/>
      <c r="VIR33"/>
      <c r="VIS33"/>
      <c r="VIT33"/>
      <c r="VIU33"/>
      <c r="VIV33"/>
      <c r="VIW33"/>
      <c r="VIX33"/>
      <c r="VIY33"/>
      <c r="VIZ33"/>
      <c r="VJA33"/>
      <c r="VJB33"/>
      <c r="VJC33"/>
      <c r="VJD33"/>
      <c r="VJE33"/>
      <c r="VJF33"/>
      <c r="VJG33"/>
      <c r="VJH33"/>
      <c r="VJI33"/>
      <c r="VJJ33"/>
      <c r="VJK33"/>
      <c r="VJL33"/>
      <c r="VJM33"/>
      <c r="VJN33"/>
      <c r="VJO33"/>
      <c r="VJP33"/>
      <c r="VJQ33"/>
      <c r="VJR33"/>
      <c r="VJS33"/>
      <c r="VJT33"/>
      <c r="VJU33"/>
      <c r="VJV33"/>
      <c r="VJW33"/>
      <c r="VJX33"/>
      <c r="VJY33"/>
      <c r="VJZ33"/>
      <c r="VKA33"/>
      <c r="VKB33"/>
      <c r="VKC33"/>
      <c r="VKD33"/>
      <c r="VKE33"/>
      <c r="VKF33"/>
      <c r="VKG33"/>
      <c r="VKH33"/>
      <c r="VKI33"/>
      <c r="VKJ33"/>
      <c r="VKK33"/>
      <c r="VKL33"/>
      <c r="VKM33"/>
      <c r="VKN33"/>
      <c r="VKO33"/>
      <c r="VKP33"/>
      <c r="VKQ33"/>
      <c r="VKR33"/>
      <c r="VKS33"/>
      <c r="VKT33"/>
      <c r="VKU33"/>
      <c r="VKV33"/>
      <c r="VKW33"/>
      <c r="VKX33"/>
      <c r="VKY33"/>
      <c r="VKZ33"/>
      <c r="VLA33"/>
      <c r="VLB33"/>
      <c r="VLC33"/>
      <c r="VLD33"/>
      <c r="VLE33"/>
      <c r="VLF33"/>
      <c r="VLG33"/>
      <c r="VLH33"/>
      <c r="VLI33"/>
      <c r="VLJ33"/>
      <c r="VLK33"/>
      <c r="VLL33"/>
      <c r="VLM33"/>
      <c r="VLN33"/>
      <c r="VLO33"/>
      <c r="VLP33"/>
      <c r="VLQ33"/>
      <c r="VLR33"/>
      <c r="VLS33"/>
      <c r="VLT33"/>
      <c r="VLU33"/>
      <c r="VLV33"/>
      <c r="VLW33"/>
      <c r="VLX33"/>
      <c r="VLY33"/>
      <c r="VLZ33"/>
      <c r="VMA33"/>
      <c r="VMB33"/>
      <c r="VMC33"/>
      <c r="VMD33"/>
      <c r="VME33"/>
      <c r="VMF33"/>
      <c r="VMG33"/>
      <c r="VMH33"/>
      <c r="VMI33"/>
      <c r="VMJ33"/>
      <c r="VMK33"/>
      <c r="VML33"/>
      <c r="VMM33"/>
      <c r="VMN33"/>
      <c r="VMO33"/>
      <c r="VMP33"/>
      <c r="VMQ33"/>
      <c r="VMR33"/>
      <c r="VMS33"/>
      <c r="VMT33"/>
      <c r="VMU33"/>
      <c r="VMV33"/>
      <c r="VMW33"/>
      <c r="VMX33"/>
      <c r="VMY33"/>
      <c r="VMZ33"/>
      <c r="VNA33"/>
      <c r="VNB33"/>
      <c r="VNC33"/>
      <c r="VND33"/>
      <c r="VNE33"/>
      <c r="VNF33"/>
      <c r="VNG33"/>
      <c r="VNH33"/>
      <c r="VNI33"/>
      <c r="VNJ33"/>
      <c r="VNK33"/>
      <c r="VNL33"/>
      <c r="VNM33"/>
      <c r="VNN33"/>
      <c r="VNO33"/>
      <c r="VNP33"/>
      <c r="VNQ33"/>
      <c r="VNR33"/>
      <c r="VNS33"/>
      <c r="VNT33"/>
      <c r="VNU33"/>
      <c r="VNV33"/>
      <c r="VNW33"/>
      <c r="VNX33"/>
      <c r="VNY33"/>
      <c r="VNZ33"/>
      <c r="VOA33"/>
      <c r="VOB33"/>
      <c r="VOC33"/>
      <c r="VOD33"/>
      <c r="VOE33"/>
      <c r="VOF33"/>
      <c r="VOG33"/>
      <c r="VOH33"/>
      <c r="VOI33"/>
      <c r="VOJ33"/>
      <c r="VOK33"/>
      <c r="VOL33"/>
      <c r="VOM33"/>
      <c r="VON33"/>
      <c r="VOO33"/>
      <c r="VOP33"/>
      <c r="VOQ33"/>
      <c r="VOR33"/>
      <c r="VOS33"/>
      <c r="VOT33"/>
      <c r="VOU33"/>
      <c r="VOV33"/>
      <c r="VOW33"/>
      <c r="VOX33"/>
      <c r="VOY33"/>
      <c r="VOZ33"/>
      <c r="VPA33"/>
      <c r="VPB33"/>
      <c r="VPC33"/>
      <c r="VPD33"/>
      <c r="VPE33"/>
      <c r="VPF33"/>
      <c r="VPG33"/>
      <c r="VPH33"/>
      <c r="VPI33"/>
      <c r="VPJ33"/>
      <c r="VPK33"/>
      <c r="VPL33"/>
      <c r="VPM33"/>
      <c r="VPN33"/>
      <c r="VPO33"/>
      <c r="VPP33"/>
      <c r="VPQ33"/>
      <c r="VPR33"/>
      <c r="VPS33"/>
      <c r="VPT33"/>
      <c r="VPU33"/>
      <c r="VPV33"/>
      <c r="VPW33"/>
      <c r="VPX33"/>
      <c r="VPY33"/>
      <c r="VPZ33"/>
      <c r="VQA33"/>
      <c r="VQB33"/>
      <c r="VQC33"/>
      <c r="VQD33"/>
      <c r="VQE33"/>
      <c r="VQF33"/>
      <c r="VQG33"/>
      <c r="VQH33"/>
      <c r="VQI33"/>
      <c r="VQJ33"/>
      <c r="VQK33"/>
      <c r="VQL33"/>
      <c r="VQM33"/>
      <c r="VQN33"/>
      <c r="VQO33"/>
      <c r="VQP33"/>
      <c r="VQQ33"/>
      <c r="VQR33"/>
      <c r="VQS33"/>
      <c r="VQT33"/>
      <c r="VQU33"/>
      <c r="VQV33"/>
      <c r="VQW33"/>
      <c r="VQX33"/>
      <c r="VQY33"/>
      <c r="VQZ33"/>
      <c r="VRA33"/>
      <c r="VRB33"/>
      <c r="VRC33"/>
      <c r="VRD33"/>
      <c r="VRE33"/>
      <c r="VRF33"/>
      <c r="VRG33"/>
      <c r="VRH33"/>
      <c r="VRI33"/>
      <c r="VRJ33"/>
      <c r="VRK33"/>
      <c r="VRL33"/>
      <c r="VRM33"/>
      <c r="VRN33"/>
      <c r="VRO33"/>
      <c r="VRP33"/>
      <c r="VRQ33"/>
      <c r="VRR33"/>
      <c r="VRS33"/>
      <c r="VRT33"/>
      <c r="VRU33"/>
      <c r="VRV33"/>
      <c r="VRW33"/>
      <c r="VRX33"/>
      <c r="VRY33"/>
      <c r="VRZ33"/>
      <c r="VSA33"/>
      <c r="VSB33"/>
      <c r="VSC33"/>
      <c r="VSD33"/>
      <c r="VSE33"/>
      <c r="VSF33"/>
      <c r="VSG33"/>
      <c r="VSH33"/>
      <c r="VSI33"/>
      <c r="VSJ33"/>
      <c r="VSK33"/>
      <c r="VSL33"/>
      <c r="VSM33"/>
      <c r="VSN33"/>
      <c r="VSO33"/>
      <c r="VSP33"/>
      <c r="VSQ33"/>
      <c r="VSR33"/>
      <c r="VSS33"/>
      <c r="VST33"/>
      <c r="VSU33"/>
      <c r="VSV33"/>
      <c r="VSW33"/>
      <c r="VSX33"/>
      <c r="VSY33"/>
      <c r="VSZ33"/>
      <c r="VTA33"/>
      <c r="VTB33"/>
      <c r="VTC33"/>
      <c r="VTD33"/>
      <c r="VTE33"/>
      <c r="VTF33"/>
      <c r="VTG33"/>
      <c r="VTH33"/>
      <c r="VTI33"/>
      <c r="VTJ33"/>
      <c r="VTK33"/>
      <c r="VTL33"/>
      <c r="VTM33"/>
      <c r="VTN33"/>
      <c r="VTO33"/>
      <c r="VTP33"/>
      <c r="VTQ33"/>
      <c r="VTR33"/>
      <c r="VTS33"/>
      <c r="VTT33"/>
      <c r="VTU33"/>
      <c r="VTV33"/>
      <c r="VTW33"/>
      <c r="VTX33"/>
      <c r="VTY33"/>
      <c r="VTZ33"/>
      <c r="VUA33"/>
      <c r="VUB33"/>
      <c r="VUC33"/>
      <c r="VUD33"/>
      <c r="VUE33"/>
      <c r="VUF33"/>
      <c r="VUG33"/>
      <c r="VUH33"/>
      <c r="VUI33"/>
      <c r="VUJ33"/>
      <c r="VUK33"/>
      <c r="VUL33"/>
      <c r="VUM33"/>
      <c r="VUN33"/>
      <c r="VUO33"/>
      <c r="VUP33"/>
      <c r="VUQ33"/>
      <c r="VUR33"/>
      <c r="VUS33"/>
      <c r="VUT33"/>
      <c r="VUU33"/>
      <c r="VUV33"/>
      <c r="VUW33"/>
      <c r="VUX33"/>
      <c r="VUY33"/>
      <c r="VUZ33"/>
      <c r="VVA33"/>
      <c r="VVB33"/>
      <c r="VVC33"/>
      <c r="VVD33"/>
      <c r="VVE33"/>
      <c r="VVF33"/>
      <c r="VVG33"/>
      <c r="VVH33"/>
      <c r="VVI33"/>
      <c r="VVJ33"/>
      <c r="VVK33"/>
      <c r="VVL33"/>
      <c r="VVM33"/>
      <c r="VVN33"/>
      <c r="VVO33"/>
      <c r="VVP33"/>
      <c r="VVQ33"/>
      <c r="VVR33"/>
      <c r="VVS33"/>
      <c r="VVT33"/>
      <c r="VVU33"/>
      <c r="VVV33"/>
      <c r="VVW33"/>
      <c r="VVX33"/>
      <c r="VVY33"/>
      <c r="VVZ33"/>
      <c r="VWA33"/>
      <c r="VWB33"/>
      <c r="VWC33"/>
      <c r="VWD33"/>
      <c r="VWE33"/>
      <c r="VWF33"/>
      <c r="VWG33"/>
      <c r="VWH33"/>
      <c r="VWI33"/>
      <c r="VWJ33"/>
      <c r="VWK33"/>
      <c r="VWL33"/>
      <c r="VWM33"/>
      <c r="VWN33"/>
      <c r="VWO33"/>
      <c r="VWP33"/>
      <c r="VWQ33"/>
      <c r="VWR33"/>
      <c r="VWS33"/>
      <c r="VWT33"/>
      <c r="VWU33"/>
      <c r="VWV33"/>
      <c r="VWW33"/>
      <c r="VWX33"/>
      <c r="VWY33"/>
      <c r="VWZ33"/>
      <c r="VXA33"/>
      <c r="VXB33"/>
      <c r="VXC33"/>
      <c r="VXD33"/>
      <c r="VXE33"/>
      <c r="VXF33"/>
      <c r="VXG33"/>
      <c r="VXH33"/>
      <c r="VXI33"/>
      <c r="VXJ33"/>
      <c r="VXK33"/>
      <c r="VXL33"/>
      <c r="VXM33"/>
      <c r="VXN33"/>
      <c r="VXO33"/>
      <c r="VXP33"/>
      <c r="VXQ33"/>
      <c r="VXR33"/>
      <c r="VXS33"/>
      <c r="VXT33"/>
      <c r="VXU33"/>
      <c r="VXV33"/>
      <c r="VXW33"/>
      <c r="VXX33"/>
      <c r="VXY33"/>
      <c r="VXZ33"/>
      <c r="VYA33"/>
      <c r="VYB33"/>
      <c r="VYC33"/>
      <c r="VYD33"/>
      <c r="VYE33"/>
      <c r="VYF33"/>
      <c r="VYG33"/>
      <c r="VYH33"/>
      <c r="VYI33"/>
      <c r="VYJ33"/>
      <c r="VYK33"/>
      <c r="VYL33"/>
      <c r="VYM33"/>
      <c r="VYN33"/>
      <c r="VYO33"/>
      <c r="VYP33"/>
      <c r="VYQ33"/>
      <c r="VYR33"/>
      <c r="VYS33"/>
      <c r="VYT33"/>
      <c r="VYU33"/>
      <c r="VYV33"/>
      <c r="VYW33"/>
      <c r="VYX33"/>
      <c r="VYY33"/>
      <c r="VYZ33"/>
      <c r="VZA33"/>
      <c r="VZB33"/>
      <c r="VZC33"/>
      <c r="VZD33"/>
      <c r="VZE33"/>
      <c r="VZF33"/>
      <c r="VZG33"/>
      <c r="VZH33"/>
      <c r="VZI33"/>
      <c r="VZJ33"/>
      <c r="VZK33"/>
      <c r="VZL33"/>
      <c r="VZM33"/>
      <c r="VZN33"/>
      <c r="VZO33"/>
      <c r="VZP33"/>
      <c r="VZQ33"/>
      <c r="VZR33"/>
      <c r="VZS33"/>
      <c r="VZT33"/>
      <c r="VZU33"/>
      <c r="VZV33"/>
      <c r="VZW33"/>
      <c r="VZX33"/>
      <c r="VZY33"/>
      <c r="VZZ33"/>
      <c r="WAA33"/>
      <c r="WAB33"/>
      <c r="WAC33"/>
      <c r="WAD33"/>
      <c r="WAE33"/>
      <c r="WAF33"/>
      <c r="WAG33"/>
      <c r="WAH33"/>
      <c r="WAI33"/>
      <c r="WAJ33"/>
      <c r="WAK33"/>
      <c r="WAL33"/>
      <c r="WAM33"/>
      <c r="WAN33"/>
      <c r="WAO33"/>
      <c r="WAP33"/>
      <c r="WAQ33"/>
      <c r="WAR33"/>
      <c r="WAS33"/>
      <c r="WAT33"/>
      <c r="WAU33"/>
      <c r="WAV33"/>
      <c r="WAW33"/>
      <c r="WAX33"/>
      <c r="WAY33"/>
      <c r="WAZ33"/>
      <c r="WBA33"/>
      <c r="WBB33"/>
      <c r="WBC33"/>
      <c r="WBD33"/>
      <c r="WBE33"/>
      <c r="WBF33"/>
      <c r="WBG33"/>
      <c r="WBH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c r="WRR33"/>
      <c r="WRS33"/>
      <c r="WRT33"/>
      <c r="WRU33"/>
      <c r="WRV33"/>
      <c r="WRW33"/>
      <c r="WRX33"/>
      <c r="WRY33"/>
      <c r="WRZ33"/>
      <c r="WSA33"/>
      <c r="WSB33"/>
      <c r="WSC33"/>
      <c r="WSD33"/>
      <c r="WSE33"/>
      <c r="WSF33"/>
      <c r="WSG33"/>
      <c r="WSH33"/>
      <c r="WSI33"/>
      <c r="WSJ33"/>
      <c r="WSK33"/>
      <c r="WSL33"/>
      <c r="WSM33"/>
      <c r="WSN33"/>
      <c r="WSO33"/>
      <c r="WSP33"/>
      <c r="WSQ33"/>
      <c r="WSR33"/>
      <c r="WSS33"/>
      <c r="WST33"/>
      <c r="WSU33"/>
      <c r="WSV33"/>
      <c r="WSW33"/>
      <c r="WSX33"/>
      <c r="WSY33"/>
      <c r="WSZ33"/>
      <c r="WTA33"/>
      <c r="WTB33"/>
      <c r="WTC33"/>
      <c r="WTD33"/>
      <c r="WTE33"/>
      <c r="WTF33"/>
      <c r="WTG33"/>
      <c r="WTH33"/>
      <c r="WTI33"/>
      <c r="WTJ33"/>
      <c r="WTK33"/>
      <c r="WTL33"/>
      <c r="WTM33"/>
      <c r="WTN33"/>
      <c r="WTO33"/>
      <c r="WTP33"/>
      <c r="WTQ33"/>
      <c r="WTR33"/>
      <c r="WTS33"/>
      <c r="WTT33"/>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c r="WWB33"/>
      <c r="WWC33"/>
      <c r="WWD33"/>
      <c r="WWE33"/>
      <c r="WWF33"/>
      <c r="WWG33"/>
      <c r="WWH33"/>
      <c r="WWI33"/>
      <c r="WWJ33"/>
      <c r="WWK33"/>
      <c r="WWL33"/>
      <c r="WWM33"/>
      <c r="WWN33"/>
      <c r="WWO33"/>
      <c r="WWP33"/>
      <c r="WWQ33"/>
      <c r="WWR33"/>
      <c r="WWS33"/>
      <c r="WWT33"/>
      <c r="WWU33"/>
      <c r="WWV33"/>
      <c r="WWW33"/>
      <c r="WWX33"/>
      <c r="WWY33"/>
      <c r="WWZ33"/>
      <c r="WXA33"/>
      <c r="WXB33"/>
      <c r="WXC33"/>
      <c r="WXD33"/>
      <c r="WXE33"/>
      <c r="WXF33"/>
      <c r="WXG33"/>
      <c r="WXH33"/>
      <c r="WXI33"/>
      <c r="WXJ33"/>
      <c r="WXK33"/>
      <c r="WXL33"/>
      <c r="WXM33"/>
      <c r="WXN33"/>
      <c r="WXO33"/>
      <c r="WXP33"/>
      <c r="WXQ33"/>
      <c r="WXR33"/>
      <c r="WXS33"/>
      <c r="WXT33"/>
      <c r="WXU33"/>
      <c r="WXV33"/>
      <c r="WXW33"/>
      <c r="WXX33"/>
      <c r="WXY33"/>
      <c r="WXZ33"/>
      <c r="WYA33"/>
      <c r="WYB33"/>
      <c r="WYC33"/>
      <c r="WYD33"/>
      <c r="WYE33"/>
      <c r="WYF33"/>
      <c r="WYG33"/>
      <c r="WYH33"/>
      <c r="WYI33"/>
      <c r="WYJ33"/>
      <c r="WYK33"/>
      <c r="WYL33"/>
      <c r="WYM33"/>
      <c r="WYN33"/>
      <c r="WYO33"/>
      <c r="WYP33"/>
      <c r="WYQ33"/>
      <c r="WYR33"/>
      <c r="WYS33"/>
      <c r="WYT33"/>
      <c r="WYU33"/>
      <c r="WYV33"/>
      <c r="WYW33"/>
      <c r="WYX33"/>
      <c r="WYY33"/>
      <c r="WYZ33"/>
      <c r="WZA33"/>
      <c r="WZB33"/>
      <c r="WZC33"/>
      <c r="WZD33"/>
      <c r="WZE33"/>
      <c r="WZF33"/>
      <c r="WZG33"/>
      <c r="WZH33"/>
      <c r="WZI33"/>
      <c r="WZJ33"/>
      <c r="WZK33"/>
      <c r="WZL33"/>
      <c r="WZM33"/>
      <c r="WZN33"/>
      <c r="WZO33"/>
      <c r="WZP33"/>
      <c r="WZQ33"/>
      <c r="WZR33"/>
      <c r="WZS33"/>
      <c r="WZT33"/>
      <c r="WZU33"/>
      <c r="WZV33"/>
      <c r="WZW33"/>
      <c r="WZX33"/>
      <c r="WZY33"/>
      <c r="WZZ33"/>
      <c r="XAA33"/>
      <c r="XAB33"/>
      <c r="XAC33"/>
      <c r="XAD33"/>
      <c r="XAE33"/>
      <c r="XAF33"/>
      <c r="XAG33"/>
      <c r="XAH33"/>
      <c r="XAI33"/>
      <c r="XAJ33"/>
      <c r="XAK33"/>
      <c r="XAL33"/>
      <c r="XAM33"/>
      <c r="XAN33"/>
      <c r="XAO33"/>
      <c r="XAP33"/>
      <c r="XAQ33"/>
      <c r="XAR33"/>
      <c r="XAS33"/>
      <c r="XAT33"/>
      <c r="XAU33"/>
      <c r="XAV33"/>
      <c r="XAW33"/>
      <c r="XAX33"/>
      <c r="XAY33"/>
      <c r="XAZ33"/>
      <c r="XBA33"/>
      <c r="XBB33"/>
      <c r="XBC33"/>
      <c r="XBD33"/>
      <c r="XBE33"/>
      <c r="XBF33"/>
      <c r="XBG33"/>
      <c r="XBH33"/>
      <c r="XBI33"/>
      <c r="XBJ33"/>
      <c r="XBK33"/>
      <c r="XBL33"/>
      <c r="XBM33"/>
      <c r="XBN33"/>
      <c r="XBO33"/>
      <c r="XBP33"/>
      <c r="XBQ33"/>
      <c r="XBR33"/>
      <c r="XBS33"/>
      <c r="XBT33"/>
      <c r="XBU33"/>
      <c r="XBV33"/>
      <c r="XBW33"/>
      <c r="XBX33"/>
      <c r="XBY33"/>
      <c r="XBZ33"/>
      <c r="XCA33"/>
      <c r="XCB33"/>
      <c r="XCC33"/>
      <c r="XCD33"/>
      <c r="XCE33"/>
      <c r="XCF33"/>
      <c r="XCG33"/>
      <c r="XCH33"/>
      <c r="XCI33"/>
      <c r="XCJ33"/>
      <c r="XCK33"/>
      <c r="XCL33"/>
      <c r="XCM33"/>
      <c r="XCN33"/>
      <c r="XCO33"/>
      <c r="XCP33"/>
      <c r="XCQ33"/>
      <c r="XCR33"/>
      <c r="XCS33"/>
      <c r="XCT33"/>
      <c r="XCU33"/>
      <c r="XCV33"/>
      <c r="XCW33"/>
      <c r="XCX33"/>
      <c r="XCY33"/>
      <c r="XCZ33"/>
      <c r="XDA33"/>
      <c r="XDB33"/>
      <c r="XDC33"/>
      <c r="XDD33"/>
      <c r="XDE33"/>
      <c r="XDF33"/>
      <c r="XDG33"/>
      <c r="XDH33"/>
      <c r="XDI33"/>
      <c r="XDJ33"/>
    </row>
    <row r="34" spans="1:16338" ht="15.5">
      <c r="A34" s="91"/>
      <c r="B34" s="70" t="s">
        <v>489</v>
      </c>
      <c r="C34" s="257" t="s">
        <v>116</v>
      </c>
      <c r="D34" s="258" t="s">
        <v>116</v>
      </c>
      <c r="E34"/>
    </row>
    <row r="35" spans="1:16338" ht="15.5">
      <c r="A35" s="91">
        <v>22</v>
      </c>
      <c r="B35" s="44" t="s">
        <v>489</v>
      </c>
      <c r="C35" s="259">
        <v>6.5936802951080647E-2</v>
      </c>
      <c r="D35" s="259">
        <v>6.6500000000000004E-2</v>
      </c>
      <c r="E35"/>
    </row>
    <row r="36" spans="1:16338">
      <c r="C36" s="92"/>
      <c r="D36" s="92"/>
    </row>
    <row r="37" spans="1:16338" ht="15.5">
      <c r="B37" s="85" t="s">
        <v>462</v>
      </c>
      <c r="C37" s="93"/>
      <c r="D37" s="93"/>
    </row>
    <row r="38" spans="1:16338" ht="15.5">
      <c r="B38" s="345" t="s">
        <v>490</v>
      </c>
    </row>
  </sheetData>
  <pageMargins left="0.7" right="0.7" top="0.75" bottom="0.75" header="0.3" footer="0.3"/>
  <pageSetup orientation="portrait" r:id="rId1"/>
  <headerFooter>
    <oddHeader>&amp;L&amp;"Calibri"&amp;10&amp;K000000Confidential&amp;1#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zoomScale="80" zoomScaleNormal="80" workbookViewId="0">
      <selection activeCell="F20" sqref="F20"/>
    </sheetView>
  </sheetViews>
  <sheetFormatPr baseColWidth="10" defaultColWidth="11.453125" defaultRowHeight="14.5"/>
  <cols>
    <col min="1" max="1" width="7.7265625" customWidth="1"/>
    <col min="2" max="2" width="47.453125" customWidth="1"/>
    <col min="3" max="9" width="20.7265625" customWidth="1"/>
  </cols>
  <sheetData>
    <row r="1" spans="1:9" s="58" customFormat="1" ht="20.25" customHeight="1">
      <c r="B1" s="24"/>
      <c r="C1" s="25"/>
      <c r="E1" s="60"/>
    </row>
    <row r="2" spans="1:9" s="58" customFormat="1" ht="20.25" customHeight="1">
      <c r="B2" s="24"/>
      <c r="C2" s="25"/>
      <c r="E2" s="60"/>
    </row>
    <row r="5" spans="1:9" ht="20">
      <c r="B5" s="94" t="s">
        <v>27</v>
      </c>
    </row>
    <row r="6" spans="1:9" ht="20">
      <c r="B6" s="94"/>
      <c r="C6" s="387" t="s">
        <v>1</v>
      </c>
      <c r="D6" s="388"/>
      <c r="E6" s="388"/>
      <c r="F6" s="388"/>
      <c r="G6" s="388"/>
      <c r="H6" s="388"/>
      <c r="I6" s="388"/>
    </row>
    <row r="7" spans="1:9" ht="15" customHeight="1">
      <c r="C7" s="389" t="s">
        <v>491</v>
      </c>
      <c r="D7" s="390"/>
      <c r="E7" s="391" t="s">
        <v>492</v>
      </c>
      <c r="F7" s="389" t="s">
        <v>493</v>
      </c>
      <c r="G7" s="390"/>
      <c r="H7" s="391" t="s">
        <v>494</v>
      </c>
      <c r="I7" s="393" t="s">
        <v>495</v>
      </c>
    </row>
    <row r="8" spans="1:9" ht="31">
      <c r="B8" s="201" t="s">
        <v>108</v>
      </c>
      <c r="C8" s="264" t="s">
        <v>496</v>
      </c>
      <c r="D8" s="264" t="s">
        <v>497</v>
      </c>
      <c r="E8" s="392"/>
      <c r="F8" s="264" t="s">
        <v>498</v>
      </c>
      <c r="G8" s="264" t="s">
        <v>499</v>
      </c>
      <c r="H8" s="392"/>
      <c r="I8" s="394"/>
    </row>
    <row r="9" spans="1:9" ht="15.5">
      <c r="A9" s="193">
        <v>1</v>
      </c>
      <c r="B9" s="97" t="s">
        <v>500</v>
      </c>
      <c r="C9" s="188">
        <v>1884546.053873</v>
      </c>
      <c r="D9" s="188">
        <v>37355117.246149004</v>
      </c>
      <c r="E9" s="237"/>
      <c r="F9" s="188">
        <v>1090831.706707</v>
      </c>
      <c r="G9" s="188">
        <v>293000</v>
      </c>
      <c r="H9" s="237"/>
      <c r="I9" s="188">
        <v>38148831.593315005</v>
      </c>
    </row>
    <row r="10" spans="1:9" ht="15.5">
      <c r="A10" s="193">
        <v>2</v>
      </c>
      <c r="B10" s="97" t="s">
        <v>501</v>
      </c>
      <c r="C10" s="188"/>
      <c r="D10" s="188">
        <v>11760545.130471</v>
      </c>
      <c r="E10" s="237"/>
      <c r="F10" s="188"/>
      <c r="G10" s="188"/>
      <c r="H10" s="237"/>
      <c r="I10" s="188">
        <v>11760545.130471</v>
      </c>
    </row>
    <row r="11" spans="1:9" ht="15.5">
      <c r="A11" s="263" t="s">
        <v>502</v>
      </c>
      <c r="B11" s="97" t="s">
        <v>503</v>
      </c>
      <c r="C11" s="188"/>
      <c r="D11" s="188">
        <v>7651602.5296569997</v>
      </c>
      <c r="E11" s="237"/>
      <c r="F11" s="188"/>
      <c r="G11" s="188"/>
      <c r="H11" s="237"/>
      <c r="I11" s="188">
        <v>7651602.5296569997</v>
      </c>
    </row>
    <row r="12" spans="1:9" ht="15.5">
      <c r="A12" s="193">
        <v>3</v>
      </c>
      <c r="B12" s="97" t="s">
        <v>504</v>
      </c>
      <c r="C12" s="188">
        <v>16891.424615</v>
      </c>
      <c r="D12" s="188">
        <v>11543711.131906001</v>
      </c>
      <c r="E12" s="237"/>
      <c r="F12" s="188">
        <v>37648.592800999999</v>
      </c>
      <c r="G12" s="188"/>
      <c r="H12" s="237"/>
      <c r="I12" s="188">
        <v>11522953.963719999</v>
      </c>
    </row>
    <row r="13" spans="1:9" ht="15.5">
      <c r="A13" s="193">
        <v>4</v>
      </c>
      <c r="B13" s="111" t="s">
        <v>505</v>
      </c>
      <c r="C13" s="265">
        <v>1901437.4784879999</v>
      </c>
      <c r="D13" s="265">
        <v>68310976.038183004</v>
      </c>
      <c r="E13" s="266"/>
      <c r="F13" s="265">
        <v>1128480.299508</v>
      </c>
      <c r="G13" s="265">
        <v>293000</v>
      </c>
      <c r="H13" s="266"/>
      <c r="I13" s="265">
        <v>69083933.217162997</v>
      </c>
    </row>
    <row r="15" spans="1:9" ht="15.5">
      <c r="A15" s="65"/>
      <c r="B15" s="65"/>
    </row>
    <row r="16" spans="1:9" ht="15.5">
      <c r="A16" s="65"/>
      <c r="B16" s="65"/>
    </row>
    <row r="17" spans="1:2" ht="15.5">
      <c r="A17" s="65"/>
      <c r="B17" s="65"/>
    </row>
    <row r="18" spans="1:2" ht="15.5">
      <c r="A18" s="65"/>
      <c r="B18" s="65"/>
    </row>
    <row r="19" spans="1:2" ht="15.5">
      <c r="A19" s="65"/>
      <c r="B19" s="65"/>
    </row>
    <row r="20" spans="1:2" ht="15.5">
      <c r="A20" s="65"/>
      <c r="B20" s="65"/>
    </row>
    <row r="21" spans="1:2" ht="15.5">
      <c r="A21" s="65"/>
      <c r="B21" s="65"/>
    </row>
    <row r="22" spans="1:2" ht="15.5">
      <c r="A22" s="65"/>
      <c r="B22" s="65"/>
    </row>
  </sheetData>
  <mergeCells count="6">
    <mergeCell ref="C6:I6"/>
    <mergeCell ref="C7:D7"/>
    <mergeCell ref="E7:E8"/>
    <mergeCell ref="F7:G7"/>
    <mergeCell ref="H7:H8"/>
    <mergeCell ref="I7:I8"/>
  </mergeCells>
  <pageMargins left="0.7" right="0.7" top="0.75" bottom="0.75" header="0.3" footer="0.3"/>
  <pageSetup orientation="portrait" r:id="rId1"/>
  <headerFooter>
    <oddHeader>&amp;L&amp;"Calibri"&amp;10&amp;K000000Confidential&amp;1#</oddHeader>
  </headerFooter>
  <ignoredErrors>
    <ignoredError sqref="A11"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zoomScale="80" zoomScaleNormal="80" workbookViewId="0">
      <selection activeCell="A7" sqref="A7:C15"/>
    </sheetView>
  </sheetViews>
  <sheetFormatPr baseColWidth="10" defaultColWidth="11.453125" defaultRowHeight="14.5"/>
  <cols>
    <col min="1" max="1" width="7.7265625" customWidth="1"/>
    <col min="2" max="2" width="87.26953125" customWidth="1"/>
    <col min="3" max="9" width="22.26953125" customWidth="1"/>
  </cols>
  <sheetData>
    <row r="1" spans="1:5" s="58" customFormat="1" ht="20.25" customHeight="1">
      <c r="B1" s="24"/>
      <c r="C1" s="25"/>
      <c r="E1" s="60"/>
    </row>
    <row r="2" spans="1:5" s="58" customFormat="1" ht="20.25" customHeight="1">
      <c r="B2" s="24"/>
      <c r="C2" s="25"/>
      <c r="E2" s="60"/>
    </row>
    <row r="5" spans="1:5" ht="20">
      <c r="B5" s="94" t="s">
        <v>506</v>
      </c>
    </row>
    <row r="6" spans="1:5" ht="20">
      <c r="B6" s="94"/>
    </row>
    <row r="7" spans="1:5" ht="15.5">
      <c r="B7" s="65" t="s">
        <v>108</v>
      </c>
      <c r="C7" s="110" t="s">
        <v>1</v>
      </c>
      <c r="D7" s="371"/>
      <c r="E7" s="371"/>
    </row>
    <row r="8" spans="1:5" ht="31">
      <c r="A8" s="63">
        <v>1</v>
      </c>
      <c r="B8" s="98" t="s">
        <v>507</v>
      </c>
      <c r="C8" s="268">
        <v>1654826</v>
      </c>
      <c r="D8" s="372"/>
      <c r="E8" s="372"/>
    </row>
    <row r="9" spans="1:5" ht="15.5">
      <c r="A9" s="63">
        <v>2</v>
      </c>
      <c r="B9" s="44" t="s">
        <v>508</v>
      </c>
      <c r="C9" s="269">
        <v>559792</v>
      </c>
    </row>
    <row r="10" spans="1:5" ht="31">
      <c r="A10" s="63">
        <v>3</v>
      </c>
      <c r="B10" s="44" t="s">
        <v>509</v>
      </c>
      <c r="C10" s="269">
        <v>-143700</v>
      </c>
    </row>
    <row r="11" spans="1:5" ht="15.5">
      <c r="A11" s="63">
        <v>4</v>
      </c>
      <c r="B11" s="44" t="s">
        <v>510</v>
      </c>
      <c r="C11" s="269">
        <v>-207734</v>
      </c>
    </row>
    <row r="12" spans="1:5" ht="15.5">
      <c r="A12" s="63">
        <v>5</v>
      </c>
      <c r="B12" s="44" t="s">
        <v>511</v>
      </c>
      <c r="C12" s="269" t="s">
        <v>691</v>
      </c>
    </row>
    <row r="13" spans="1:5" ht="31">
      <c r="A13" s="63">
        <v>6</v>
      </c>
      <c r="B13" s="98" t="s">
        <v>512</v>
      </c>
      <c r="C13" s="268">
        <v>1863185</v>
      </c>
    </row>
    <row r="14" spans="1:5" ht="15.5">
      <c r="A14" s="65"/>
      <c r="B14" s="65"/>
    </row>
    <row r="15" spans="1:5" ht="15.5">
      <c r="B15" s="206" t="s">
        <v>513</v>
      </c>
    </row>
    <row r="16" spans="1:5" ht="15.5">
      <c r="A16" s="65"/>
      <c r="B16" s="65"/>
    </row>
  </sheetData>
  <pageMargins left="0.7" right="0.7" top="0.75" bottom="0.75" header="0.3" footer="0.3"/>
  <pageSetup orientation="portrait" r:id="rId1"/>
  <headerFooter>
    <oddHeader>&amp;L&amp;"Calibri"&amp;10&amp;K000000Confidential&amp;1#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zoomScale="80" zoomScaleNormal="80" workbookViewId="0">
      <selection activeCell="E20" sqref="E20"/>
    </sheetView>
  </sheetViews>
  <sheetFormatPr baseColWidth="10" defaultColWidth="11.453125" defaultRowHeight="14.5"/>
  <cols>
    <col min="1" max="1" width="7.7265625" customWidth="1"/>
    <col min="2" max="2" width="48.81640625" customWidth="1"/>
    <col min="3" max="7" width="19.26953125" customWidth="1"/>
    <col min="8" max="8" width="22.26953125" customWidth="1"/>
  </cols>
  <sheetData>
    <row r="1" spans="1:7" s="58" customFormat="1" ht="20.25" customHeight="1">
      <c r="B1" s="24"/>
      <c r="C1" s="25"/>
      <c r="E1" s="60"/>
    </row>
    <row r="2" spans="1:7" s="58" customFormat="1" ht="20.25" customHeight="1">
      <c r="B2" s="24"/>
      <c r="C2" s="25"/>
      <c r="E2" s="60"/>
    </row>
    <row r="5" spans="1:7" ht="20">
      <c r="B5" s="94" t="s">
        <v>514</v>
      </c>
    </row>
    <row r="6" spans="1:7" ht="20">
      <c r="B6" s="94"/>
    </row>
    <row r="7" spans="1:7" ht="20">
      <c r="B7" s="94"/>
      <c r="C7" s="385" t="s">
        <v>1</v>
      </c>
      <c r="D7" s="386"/>
      <c r="E7" s="386"/>
      <c r="F7" s="386"/>
      <c r="G7" s="386"/>
    </row>
    <row r="8" spans="1:7" ht="68.25" customHeight="1">
      <c r="B8" s="201" t="s">
        <v>108</v>
      </c>
      <c r="C8" s="264" t="s">
        <v>515</v>
      </c>
      <c r="D8" s="264" t="s">
        <v>516</v>
      </c>
      <c r="E8" s="264" t="s">
        <v>517</v>
      </c>
      <c r="F8" s="264" t="s">
        <v>518</v>
      </c>
      <c r="G8" s="270" t="s">
        <v>519</v>
      </c>
    </row>
    <row r="9" spans="1:7" ht="16.5" customHeight="1">
      <c r="A9" s="163">
        <v>1</v>
      </c>
      <c r="B9" s="44" t="s">
        <v>520</v>
      </c>
      <c r="C9" s="300">
        <v>36258104.360766955</v>
      </c>
      <c r="D9" s="300">
        <v>1890727.2325155505</v>
      </c>
      <c r="E9" s="300">
        <v>1889758.6856525505</v>
      </c>
      <c r="F9" s="300">
        <v>968.54686300000003</v>
      </c>
      <c r="G9" s="237"/>
    </row>
    <row r="10" spans="1:7" ht="16.5" customHeight="1">
      <c r="A10" s="163">
        <v>2</v>
      </c>
      <c r="B10" s="44" t="s">
        <v>521</v>
      </c>
      <c r="C10" s="300">
        <v>11760545.130469</v>
      </c>
      <c r="D10" s="300"/>
      <c r="E10" s="300"/>
      <c r="F10" s="300"/>
      <c r="G10" s="237"/>
    </row>
    <row r="11" spans="1:7" ht="16.5" customHeight="1">
      <c r="A11" s="163">
        <v>3</v>
      </c>
      <c r="B11" s="271" t="s">
        <v>522</v>
      </c>
      <c r="C11" s="301">
        <v>48018649.491235957</v>
      </c>
      <c r="D11" s="301">
        <v>1890727.2325155505</v>
      </c>
      <c r="E11" s="301">
        <v>1889758.6856525505</v>
      </c>
      <c r="F11" s="301">
        <v>968.54686300000003</v>
      </c>
      <c r="G11" s="237"/>
    </row>
    <row r="12" spans="1:7" ht="16.5" customHeight="1">
      <c r="A12" s="163">
        <v>4</v>
      </c>
      <c r="B12" s="44" t="s">
        <v>523</v>
      </c>
      <c r="C12" s="300">
        <v>1153982.5356690299</v>
      </c>
      <c r="D12" s="300">
        <v>69363.777940990039</v>
      </c>
      <c r="E12" s="300">
        <v>69363.777940990039</v>
      </c>
      <c r="F12" s="302" t="s">
        <v>209</v>
      </c>
      <c r="G12" s="237"/>
    </row>
  </sheetData>
  <mergeCells count="1">
    <mergeCell ref="C7:G7"/>
  </mergeCells>
  <pageMargins left="0.7" right="0.7" top="0.75" bottom="0.75" header="0.3" footer="0.3"/>
  <pageSetup orientation="portrait" r:id="rId1"/>
  <headerFooter>
    <oddHeader>&amp;L&amp;"Calibri"&amp;10&amp;K000000Confidential&amp;1#</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zoomScale="60" zoomScaleNormal="60" workbookViewId="0">
      <selection activeCell="E1" sqref="E1"/>
    </sheetView>
  </sheetViews>
  <sheetFormatPr baseColWidth="10" defaultColWidth="11.453125" defaultRowHeight="14.5"/>
  <cols>
    <col min="1" max="1" width="7.7265625" customWidth="1"/>
    <col min="2" max="2" width="80.26953125" customWidth="1"/>
    <col min="3" max="8" width="23.26953125" customWidth="1"/>
    <col min="9" max="9" width="22.26953125" customWidth="1"/>
  </cols>
  <sheetData>
    <row r="1" spans="1:8" s="58" customFormat="1" ht="20.25" customHeight="1">
      <c r="B1" s="24"/>
      <c r="C1" s="25"/>
      <c r="E1" s="60"/>
    </row>
    <row r="2" spans="1:8" s="58" customFormat="1" ht="20.25" customHeight="1">
      <c r="B2" s="24"/>
      <c r="C2" s="25"/>
      <c r="E2" s="60"/>
    </row>
    <row r="5" spans="1:8" ht="23.25" customHeight="1">
      <c r="B5" s="94" t="s">
        <v>0</v>
      </c>
    </row>
    <row r="6" spans="1:8" ht="23.25" customHeight="1">
      <c r="B6" s="94"/>
      <c r="C6" s="399" t="s">
        <v>1</v>
      </c>
      <c r="D6" s="400"/>
      <c r="E6" s="400"/>
      <c r="F6" s="400"/>
      <c r="G6" s="400"/>
      <c r="H6" s="400"/>
    </row>
    <row r="7" spans="1:8" ht="15.5">
      <c r="A7" s="191"/>
      <c r="B7" s="201" t="s">
        <v>108</v>
      </c>
      <c r="C7" s="395" t="s">
        <v>524</v>
      </c>
      <c r="D7" s="395"/>
      <c r="E7" s="396" t="s">
        <v>525</v>
      </c>
      <c r="F7" s="397"/>
      <c r="G7" s="398" t="s">
        <v>526</v>
      </c>
      <c r="H7" s="397"/>
    </row>
    <row r="8" spans="1:8" ht="34.5" customHeight="1">
      <c r="A8" s="192"/>
      <c r="B8" s="264" t="s">
        <v>527</v>
      </c>
      <c r="C8" s="305" t="s">
        <v>528</v>
      </c>
      <c r="D8" s="305" t="s">
        <v>529</v>
      </c>
      <c r="E8" s="264" t="s">
        <v>530</v>
      </c>
      <c r="F8" s="264" t="s">
        <v>529</v>
      </c>
      <c r="G8" s="264" t="s">
        <v>531</v>
      </c>
      <c r="H8" s="264" t="s">
        <v>532</v>
      </c>
    </row>
    <row r="9" spans="1:8" ht="15.5">
      <c r="A9" s="193">
        <v>1</v>
      </c>
      <c r="B9" s="44" t="s">
        <v>533</v>
      </c>
      <c r="C9" s="188">
        <v>12059115.859533001</v>
      </c>
      <c r="D9" s="188">
        <v>0</v>
      </c>
      <c r="E9" s="188">
        <v>12059115.859533001</v>
      </c>
      <c r="F9" s="188">
        <v>0</v>
      </c>
      <c r="G9" s="188">
        <v>1473.697604</v>
      </c>
      <c r="H9" s="99">
        <v>1.2220610707832359E-4</v>
      </c>
    </row>
    <row r="10" spans="1:8" ht="15.5">
      <c r="A10" s="193">
        <v>2</v>
      </c>
      <c r="B10" s="44" t="s">
        <v>534</v>
      </c>
      <c r="C10" s="188">
        <v>114518.624967</v>
      </c>
      <c r="D10" s="188">
        <v>233948.89488199999</v>
      </c>
      <c r="E10" s="188">
        <v>114518.624967</v>
      </c>
      <c r="F10" s="188">
        <v>200355.18262036706</v>
      </c>
      <c r="G10" s="188">
        <v>92397.612554928986</v>
      </c>
      <c r="H10" s="99">
        <v>0.29344331071199597</v>
      </c>
    </row>
    <row r="11" spans="1:8" ht="15.5">
      <c r="A11" s="193">
        <v>3</v>
      </c>
      <c r="B11" s="44" t="s">
        <v>535</v>
      </c>
      <c r="C11" s="188">
        <v>16713.483609999999</v>
      </c>
      <c r="D11" s="188">
        <v>16465.321252999998</v>
      </c>
      <c r="E11" s="188">
        <v>16713.483609999999</v>
      </c>
      <c r="F11" s="188">
        <v>3286.9420273999999</v>
      </c>
      <c r="G11" s="188">
        <v>20000.425637400003</v>
      </c>
      <c r="H11" s="99">
        <v>1.0000000000000002</v>
      </c>
    </row>
    <row r="12" spans="1:8" ht="15.5">
      <c r="A12" s="193">
        <v>4</v>
      </c>
      <c r="B12" s="44" t="s">
        <v>536</v>
      </c>
      <c r="C12" s="188">
        <v>1691880.5012604264</v>
      </c>
      <c r="D12" s="188">
        <v>59768.926727999999</v>
      </c>
      <c r="E12" s="188">
        <v>1691880.5012604264</v>
      </c>
      <c r="F12" s="188">
        <v>21017.800879199996</v>
      </c>
      <c r="G12" s="188">
        <v>347768.6523280504</v>
      </c>
      <c r="H12" s="99">
        <v>0.20302936367771712</v>
      </c>
    </row>
    <row r="13" spans="1:8" ht="15.5">
      <c r="A13" s="194"/>
      <c r="B13" s="240" t="s">
        <v>537</v>
      </c>
      <c r="C13" s="237"/>
      <c r="D13" s="237"/>
      <c r="E13" s="237"/>
      <c r="F13" s="237"/>
      <c r="G13" s="237"/>
      <c r="H13" s="237"/>
    </row>
    <row r="14" spans="1:8" ht="15.5">
      <c r="A14" s="193">
        <v>5</v>
      </c>
      <c r="B14" s="44" t="s">
        <v>538</v>
      </c>
      <c r="C14" s="189">
        <v>0</v>
      </c>
      <c r="D14" s="188">
        <v>0</v>
      </c>
      <c r="E14" s="188">
        <v>0</v>
      </c>
      <c r="F14" s="188">
        <v>0</v>
      </c>
      <c r="G14" s="188">
        <v>0</v>
      </c>
      <c r="H14" s="99">
        <v>0</v>
      </c>
    </row>
    <row r="15" spans="1:8" ht="15.5">
      <c r="A15" s="193">
        <v>6</v>
      </c>
      <c r="B15" s="44" t="s">
        <v>539</v>
      </c>
      <c r="C15" s="188">
        <v>6617202.9052927298</v>
      </c>
      <c r="D15" s="188">
        <v>3614639.8599050092</v>
      </c>
      <c r="E15" s="188">
        <v>6617202.9052922297</v>
      </c>
      <c r="F15" s="188">
        <v>1145174.013321324</v>
      </c>
      <c r="G15" s="188">
        <v>5949705.8333606469</v>
      </c>
      <c r="H15" s="99">
        <v>0.76647989343234957</v>
      </c>
    </row>
    <row r="16" spans="1:8" ht="15.5">
      <c r="A16" s="194"/>
      <c r="B16" s="240" t="s">
        <v>540</v>
      </c>
      <c r="C16" s="237"/>
      <c r="D16" s="237"/>
      <c r="E16" s="237"/>
      <c r="F16" s="237"/>
      <c r="G16" s="237"/>
      <c r="H16" s="237"/>
    </row>
    <row r="17" spans="1:8" ht="15.5">
      <c r="A17" s="193"/>
      <c r="B17" s="72" t="s">
        <v>541</v>
      </c>
      <c r="C17" s="188">
        <v>440916.41830525332</v>
      </c>
      <c r="D17" s="188">
        <v>271067.65107600001</v>
      </c>
      <c r="E17" s="188">
        <v>440916.41830525332</v>
      </c>
      <c r="F17" s="188">
        <v>44247.892062956198</v>
      </c>
      <c r="G17" s="188">
        <v>487932.98256531317</v>
      </c>
      <c r="H17" s="99">
        <v>1.005706669138549</v>
      </c>
    </row>
    <row r="18" spans="1:8" ht="15.5">
      <c r="A18" s="193">
        <v>7</v>
      </c>
      <c r="B18" s="44" t="s">
        <v>542</v>
      </c>
      <c r="C18" s="188">
        <v>0</v>
      </c>
      <c r="D18" s="188">
        <v>0</v>
      </c>
      <c r="E18" s="188">
        <v>0</v>
      </c>
      <c r="F18" s="188">
        <v>0</v>
      </c>
      <c r="G18" s="188">
        <v>0</v>
      </c>
      <c r="H18" s="99">
        <v>0</v>
      </c>
    </row>
    <row r="19" spans="1:8" ht="15.5">
      <c r="A19" s="193">
        <v>8</v>
      </c>
      <c r="B19" s="44" t="s">
        <v>543</v>
      </c>
      <c r="C19" s="188">
        <v>6650915.440828301</v>
      </c>
      <c r="D19" s="188">
        <v>6481611.0741299996</v>
      </c>
      <c r="E19" s="188">
        <v>6650915.440828301</v>
      </c>
      <c r="F19" s="188">
        <v>666504.3875929279</v>
      </c>
      <c r="G19" s="188">
        <v>5769277.8950847089</v>
      </c>
      <c r="H19" s="99">
        <v>0.78843062587123158</v>
      </c>
    </row>
    <row r="20" spans="1:8" ht="15.5">
      <c r="A20" s="193">
        <v>9</v>
      </c>
      <c r="B20" s="44" t="s">
        <v>544</v>
      </c>
      <c r="C20" s="188">
        <v>22504597.302648</v>
      </c>
      <c r="D20" s="188">
        <v>1070052.6840969909</v>
      </c>
      <c r="E20" s="188">
        <v>22504597.302646998</v>
      </c>
      <c r="F20" s="188">
        <v>178891.95695969989</v>
      </c>
      <c r="G20" s="188">
        <v>10747407.779996417</v>
      </c>
      <c r="H20" s="99">
        <v>0.47379870252742429</v>
      </c>
    </row>
    <row r="21" spans="1:8" ht="15.5">
      <c r="A21" s="193"/>
      <c r="B21" s="72" t="s">
        <v>545</v>
      </c>
      <c r="C21" s="188">
        <v>19139665.280002002</v>
      </c>
      <c r="D21" s="188">
        <v>862348.228886</v>
      </c>
      <c r="E21" s="188">
        <v>19139665.280001998</v>
      </c>
      <c r="F21" s="188">
        <v>92661.521458382951</v>
      </c>
      <c r="G21" s="188">
        <v>7650301.7474346794</v>
      </c>
      <c r="H21" s="99">
        <v>0.39778347292090332</v>
      </c>
    </row>
    <row r="22" spans="1:8" ht="15.5">
      <c r="A22" s="193"/>
      <c r="B22" s="72" t="s">
        <v>546</v>
      </c>
      <c r="C22" s="188">
        <v>3336989.082525</v>
      </c>
      <c r="D22" s="188">
        <v>200252.77266199078</v>
      </c>
      <c r="E22" s="188">
        <v>3336989.0825240002</v>
      </c>
      <c r="F22" s="188">
        <v>82742.799024618536</v>
      </c>
      <c r="G22" s="188">
        <v>3065991.2662110403</v>
      </c>
      <c r="H22" s="99">
        <v>0.89655896205015118</v>
      </c>
    </row>
    <row r="23" spans="1:8" ht="15.5">
      <c r="A23" s="194"/>
      <c r="B23" s="240" t="s">
        <v>547</v>
      </c>
      <c r="C23" s="237"/>
      <c r="D23" s="237"/>
      <c r="E23" s="237"/>
      <c r="F23" s="237"/>
      <c r="G23" s="237"/>
      <c r="H23" s="237"/>
    </row>
    <row r="24" spans="1:8" ht="15.5">
      <c r="A24" s="193"/>
      <c r="B24" s="72" t="s">
        <v>548</v>
      </c>
      <c r="C24" s="188">
        <v>27942.940121</v>
      </c>
      <c r="D24" s="188">
        <v>7451.6825490000001</v>
      </c>
      <c r="E24" s="188">
        <v>27942.940121</v>
      </c>
      <c r="F24" s="188">
        <v>3487.636476698422</v>
      </c>
      <c r="G24" s="188">
        <v>31114.766350698421</v>
      </c>
      <c r="H24" s="99">
        <v>0.98995213320320929</v>
      </c>
    </row>
    <row r="25" spans="1:8" ht="15.5">
      <c r="A25" s="193">
        <v>10</v>
      </c>
      <c r="B25" s="44" t="s">
        <v>549</v>
      </c>
      <c r="C25" s="188"/>
      <c r="D25" s="188"/>
      <c r="E25" s="188"/>
      <c r="F25" s="188"/>
      <c r="G25" s="188"/>
      <c r="H25" s="99">
        <v>0</v>
      </c>
    </row>
    <row r="26" spans="1:8" ht="15.5">
      <c r="A26" s="193">
        <v>11</v>
      </c>
      <c r="B26" s="44" t="s">
        <v>550</v>
      </c>
      <c r="C26" s="188">
        <v>1223346.3136100201</v>
      </c>
      <c r="D26" s="188">
        <v>6741.2133940000003</v>
      </c>
      <c r="E26" s="188">
        <v>1223346.3136100201</v>
      </c>
      <c r="F26" s="188">
        <v>6741.2133940000003</v>
      </c>
      <c r="G26" s="188">
        <v>1556509.9534013201</v>
      </c>
      <c r="H26" s="99">
        <v>1.2653652030700033</v>
      </c>
    </row>
    <row r="27" spans="1:8" ht="15.5">
      <c r="A27" s="163">
        <v>12</v>
      </c>
      <c r="B27" s="44" t="s">
        <v>551</v>
      </c>
      <c r="C27" s="188">
        <v>0</v>
      </c>
      <c r="D27" s="188">
        <v>0</v>
      </c>
      <c r="E27" s="188">
        <v>0</v>
      </c>
      <c r="F27" s="188">
        <v>0</v>
      </c>
      <c r="G27" s="188">
        <v>0</v>
      </c>
      <c r="H27" s="99">
        <v>0</v>
      </c>
    </row>
    <row r="28" spans="1:8" ht="15.5">
      <c r="A28" s="193">
        <v>13</v>
      </c>
      <c r="B28" s="44" t="s">
        <v>552</v>
      </c>
      <c r="C28" s="188">
        <v>42888.125058437654</v>
      </c>
      <c r="D28" s="188">
        <v>0</v>
      </c>
      <c r="E28" s="188">
        <v>42888.125058437654</v>
      </c>
      <c r="F28" s="188">
        <v>0</v>
      </c>
      <c r="G28" s="188">
        <v>0</v>
      </c>
      <c r="H28" s="99">
        <v>0</v>
      </c>
    </row>
    <row r="29" spans="1:8" ht="15.5">
      <c r="A29" s="193">
        <v>14</v>
      </c>
      <c r="B29" s="44" t="s">
        <v>333</v>
      </c>
      <c r="C29" s="188">
        <v>4056002.043400798</v>
      </c>
      <c r="D29" s="188">
        <v>31727.739331000001</v>
      </c>
      <c r="E29" s="188">
        <v>4056002.043400798</v>
      </c>
      <c r="F29" s="188">
        <v>13180.259371144961</v>
      </c>
      <c r="G29" s="188">
        <v>3309761.0822894434</v>
      </c>
      <c r="H29" s="99">
        <v>0.81337252450813546</v>
      </c>
    </row>
    <row r="30" spans="1:8" ht="15.5">
      <c r="A30" s="193">
        <v>15</v>
      </c>
      <c r="B30" s="271" t="s">
        <v>505</v>
      </c>
      <c r="C30" s="265">
        <v>54977180.6002087</v>
      </c>
      <c r="D30" s="265">
        <v>11514955.713719999</v>
      </c>
      <c r="E30" s="265">
        <v>54977180.600207202</v>
      </c>
      <c r="F30" s="265">
        <v>2235151.7561660642</v>
      </c>
      <c r="G30" s="265">
        <v>27794302.932256922</v>
      </c>
      <c r="H30" s="272">
        <v>0.48580964605895371</v>
      </c>
    </row>
  </sheetData>
  <mergeCells count="4">
    <mergeCell ref="C7:D7"/>
    <mergeCell ref="E7:F7"/>
    <mergeCell ref="G7:H7"/>
    <mergeCell ref="C6:H6"/>
  </mergeCells>
  <pageMargins left="0.7" right="0.7" top="0.75" bottom="0.75" header="0.3" footer="0.3"/>
  <pageSetup orientation="portrait" r:id="rId1"/>
  <headerFooter>
    <oddHeader>&amp;L&amp;"Calibri"&amp;10&amp;K000000Confidential&amp;1#</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80" zoomScaleNormal="80" workbookViewId="0">
      <selection activeCell="C1" sqref="C1"/>
    </sheetView>
  </sheetViews>
  <sheetFormatPr baseColWidth="10" defaultColWidth="11.453125" defaultRowHeight="14.5"/>
  <cols>
    <col min="1" max="1" width="7.7265625" customWidth="1"/>
    <col min="2" max="2" width="80.26953125" customWidth="1"/>
    <col min="3" max="3" width="13.26953125" customWidth="1"/>
    <col min="4" max="4" width="5.453125" customWidth="1"/>
    <col min="5" max="5" width="12" customWidth="1"/>
    <col min="6" max="6" width="10.26953125" customWidth="1"/>
    <col min="7" max="8" width="12" customWidth="1"/>
    <col min="9" max="9" width="11.81640625" customWidth="1"/>
    <col min="10" max="10" width="10.26953125" customWidth="1"/>
    <col min="11" max="11" width="13.26953125" customWidth="1"/>
    <col min="12" max="12" width="14.54296875" customWidth="1"/>
  </cols>
  <sheetData>
    <row r="1" spans="1:12" s="58" customFormat="1" ht="20.25" customHeight="1">
      <c r="B1" s="24"/>
      <c r="C1" s="25"/>
      <c r="E1" s="60"/>
    </row>
    <row r="2" spans="1:12" s="58" customFormat="1" ht="20.25" customHeight="1">
      <c r="B2" s="24"/>
      <c r="C2" s="25"/>
      <c r="E2" s="60"/>
    </row>
    <row r="5" spans="1:12" ht="23.25" customHeight="1">
      <c r="B5" s="94" t="s">
        <v>553</v>
      </c>
    </row>
    <row r="6" spans="1:12" ht="23.25" customHeight="1">
      <c r="B6" s="94"/>
    </row>
    <row r="7" spans="1:12" ht="23.25" customHeight="1">
      <c r="B7" s="65" t="s">
        <v>108</v>
      </c>
      <c r="C7" s="385" t="s">
        <v>1</v>
      </c>
      <c r="D7" s="386"/>
      <c r="E7" s="386"/>
      <c r="F7" s="386"/>
      <c r="G7" s="386"/>
      <c r="H7" s="386"/>
      <c r="I7" s="386"/>
      <c r="J7" s="386"/>
      <c r="K7" s="386"/>
      <c r="L7" s="386"/>
    </row>
    <row r="8" spans="1:12" ht="31.5" customHeight="1">
      <c r="A8" s="190"/>
      <c r="B8" s="264" t="s">
        <v>554</v>
      </c>
      <c r="C8" s="401">
        <v>0</v>
      </c>
      <c r="D8" s="401">
        <v>0.1</v>
      </c>
      <c r="E8" s="401">
        <v>0.2</v>
      </c>
      <c r="F8" s="401">
        <v>0.35</v>
      </c>
      <c r="G8" s="401">
        <v>0.5</v>
      </c>
      <c r="H8" s="401">
        <v>0.75</v>
      </c>
      <c r="I8" s="401">
        <v>1</v>
      </c>
      <c r="J8" s="401">
        <v>1.5</v>
      </c>
      <c r="K8" s="403" t="s">
        <v>310</v>
      </c>
      <c r="L8" s="403" t="s">
        <v>555</v>
      </c>
    </row>
    <row r="9" spans="1:12" ht="61.5" customHeight="1">
      <c r="B9" s="264" t="s">
        <v>556</v>
      </c>
      <c r="C9" s="402"/>
      <c r="D9" s="402"/>
      <c r="E9" s="402"/>
      <c r="F9" s="402"/>
      <c r="G9" s="402"/>
      <c r="H9" s="402"/>
      <c r="I9" s="402"/>
      <c r="J9" s="402"/>
      <c r="K9" s="404"/>
      <c r="L9" s="404"/>
    </row>
    <row r="10" spans="1:12" ht="15.5">
      <c r="A10" s="195">
        <v>1</v>
      </c>
      <c r="B10" s="44" t="s">
        <v>533</v>
      </c>
      <c r="C10" s="188">
        <v>12051747.371513</v>
      </c>
      <c r="D10" s="188">
        <v>0</v>
      </c>
      <c r="E10" s="188">
        <v>7368.4880199999998</v>
      </c>
      <c r="F10" s="188">
        <v>0</v>
      </c>
      <c r="G10" s="188">
        <v>0</v>
      </c>
      <c r="H10" s="188">
        <v>0</v>
      </c>
      <c r="I10" s="188">
        <v>0</v>
      </c>
      <c r="J10" s="188">
        <v>0</v>
      </c>
      <c r="K10" s="188">
        <v>0</v>
      </c>
      <c r="L10" s="188">
        <v>12059115.859532999</v>
      </c>
    </row>
    <row r="11" spans="1:12" ht="15.5">
      <c r="A11" s="195">
        <v>2</v>
      </c>
      <c r="B11" s="44" t="s">
        <v>534</v>
      </c>
      <c r="C11" s="188">
        <v>0</v>
      </c>
      <c r="D11" s="188">
        <v>0</v>
      </c>
      <c r="E11" s="188">
        <v>277007.33766638872</v>
      </c>
      <c r="F11" s="188">
        <v>0</v>
      </c>
      <c r="G11" s="188">
        <v>1740.6497992541347</v>
      </c>
      <c r="H11" s="188">
        <v>0</v>
      </c>
      <c r="I11" s="188">
        <v>36125.820121724151</v>
      </c>
      <c r="J11" s="188">
        <v>0</v>
      </c>
      <c r="K11" s="188">
        <v>0</v>
      </c>
      <c r="L11" s="188">
        <v>314873.80758736702</v>
      </c>
    </row>
    <row r="12" spans="1:12" ht="15.5">
      <c r="A12" s="195">
        <v>3</v>
      </c>
      <c r="B12" s="44" t="s">
        <v>535</v>
      </c>
      <c r="C12" s="188">
        <v>0</v>
      </c>
      <c r="D12" s="188">
        <v>0</v>
      </c>
      <c r="E12" s="188">
        <v>0</v>
      </c>
      <c r="F12" s="188">
        <v>0</v>
      </c>
      <c r="G12" s="188">
        <v>0</v>
      </c>
      <c r="H12" s="188">
        <v>0</v>
      </c>
      <c r="I12" s="188">
        <v>20000.425637400003</v>
      </c>
      <c r="J12" s="188">
        <v>0</v>
      </c>
      <c r="K12" s="188">
        <v>0</v>
      </c>
      <c r="L12" s="188">
        <v>20000.425637400003</v>
      </c>
    </row>
    <row r="13" spans="1:12" ht="15.5">
      <c r="A13" s="195">
        <v>4</v>
      </c>
      <c r="B13" s="44" t="s">
        <v>536</v>
      </c>
      <c r="C13" s="188">
        <v>0</v>
      </c>
      <c r="D13" s="188">
        <v>0</v>
      </c>
      <c r="E13" s="188">
        <v>1684684.0022185943</v>
      </c>
      <c r="F13" s="188">
        <v>0</v>
      </c>
      <c r="G13" s="188">
        <v>9040.6517396095587</v>
      </c>
      <c r="H13" s="188">
        <v>0</v>
      </c>
      <c r="I13" s="188">
        <v>799.18794300000002</v>
      </c>
      <c r="J13" s="188">
        <v>0</v>
      </c>
      <c r="K13" s="188">
        <v>18374.460238422296</v>
      </c>
      <c r="L13" s="188">
        <v>1712898.3021396264</v>
      </c>
    </row>
    <row r="14" spans="1:12" ht="15.5">
      <c r="A14" s="195">
        <v>5</v>
      </c>
      <c r="B14" s="44" t="s">
        <v>538</v>
      </c>
      <c r="C14" s="188">
        <v>0</v>
      </c>
      <c r="D14" s="188">
        <v>0</v>
      </c>
      <c r="E14" s="188">
        <v>0</v>
      </c>
      <c r="F14" s="188">
        <v>0</v>
      </c>
      <c r="G14" s="188">
        <v>0</v>
      </c>
      <c r="H14" s="188">
        <v>0</v>
      </c>
      <c r="I14" s="188">
        <v>0</v>
      </c>
      <c r="J14" s="188">
        <v>0</v>
      </c>
      <c r="K14" s="188">
        <v>0</v>
      </c>
      <c r="L14" s="188">
        <v>0</v>
      </c>
    </row>
    <row r="15" spans="1:12" ht="15.5">
      <c r="A15" s="195">
        <v>6</v>
      </c>
      <c r="B15" s="44" t="s">
        <v>539</v>
      </c>
      <c r="C15" s="188">
        <v>487526.49770032894</v>
      </c>
      <c r="D15" s="188">
        <v>0</v>
      </c>
      <c r="E15" s="188">
        <v>968.54686300000003</v>
      </c>
      <c r="F15" s="188">
        <v>0</v>
      </c>
      <c r="G15" s="188">
        <v>0</v>
      </c>
      <c r="H15" s="188">
        <v>2032.7496369999999</v>
      </c>
      <c r="I15" s="188">
        <v>3097360.8382984088</v>
      </c>
      <c r="J15" s="188">
        <v>0</v>
      </c>
      <c r="K15" s="188">
        <v>4174488.2861148161</v>
      </c>
      <c r="L15" s="188">
        <v>7762376.918613554</v>
      </c>
    </row>
    <row r="16" spans="1:12" ht="15.5">
      <c r="A16" s="195"/>
      <c r="B16" s="72" t="s">
        <v>541</v>
      </c>
      <c r="C16" s="188">
        <v>0</v>
      </c>
      <c r="D16" s="188">
        <v>0</v>
      </c>
      <c r="E16" s="188">
        <v>0</v>
      </c>
      <c r="F16" s="188">
        <v>0</v>
      </c>
      <c r="G16" s="188">
        <v>0</v>
      </c>
      <c r="H16" s="188">
        <v>2032.7496369999999</v>
      </c>
      <c r="I16" s="188">
        <v>170823.39920652244</v>
      </c>
      <c r="J16" s="188">
        <v>0</v>
      </c>
      <c r="K16" s="188">
        <v>312308.16152468702</v>
      </c>
      <c r="L16" s="188">
        <v>485164.3103682095</v>
      </c>
    </row>
    <row r="17" spans="1:12" ht="15.5">
      <c r="A17" s="195">
        <v>7</v>
      </c>
      <c r="B17" s="44" t="s">
        <v>542</v>
      </c>
      <c r="C17" s="188">
        <v>0</v>
      </c>
      <c r="D17" s="188">
        <v>0</v>
      </c>
      <c r="E17" s="188">
        <v>0</v>
      </c>
      <c r="F17" s="188">
        <v>0</v>
      </c>
      <c r="G17" s="188">
        <v>0</v>
      </c>
      <c r="H17" s="188">
        <v>0</v>
      </c>
      <c r="I17" s="188">
        <v>0</v>
      </c>
      <c r="J17" s="188">
        <v>0</v>
      </c>
      <c r="K17" s="188">
        <v>0</v>
      </c>
      <c r="L17" s="188">
        <v>0</v>
      </c>
    </row>
    <row r="18" spans="1:12" ht="15.5">
      <c r="A18" s="195">
        <v>8</v>
      </c>
      <c r="B18" s="44" t="s">
        <v>543</v>
      </c>
      <c r="C18" s="188">
        <v>762434.2239571301</v>
      </c>
      <c r="D18" s="188">
        <v>0</v>
      </c>
      <c r="E18" s="188">
        <v>0</v>
      </c>
      <c r="F18" s="188">
        <v>0</v>
      </c>
      <c r="G18" s="188">
        <v>0</v>
      </c>
      <c r="H18" s="188">
        <v>2597285.3036630182</v>
      </c>
      <c r="I18" s="188">
        <v>3715453.3662418807</v>
      </c>
      <c r="J18" s="188">
        <v>0</v>
      </c>
      <c r="K18" s="188">
        <v>242246.93455920019</v>
      </c>
      <c r="L18" s="188">
        <v>7317419.8284212295</v>
      </c>
    </row>
    <row r="19" spans="1:12" ht="15.5">
      <c r="A19" s="195">
        <v>9</v>
      </c>
      <c r="B19" s="44" t="s">
        <v>544</v>
      </c>
      <c r="C19" s="188">
        <v>72216.067774486932</v>
      </c>
      <c r="D19" s="188">
        <v>0</v>
      </c>
      <c r="E19" s="188">
        <v>2482246.3634099048</v>
      </c>
      <c r="F19" s="188">
        <v>386118.53159059997</v>
      </c>
      <c r="G19" s="188">
        <v>3005614.083604862</v>
      </c>
      <c r="H19" s="188">
        <v>402904.45478591439</v>
      </c>
      <c r="I19" s="188">
        <v>66099.703078098421</v>
      </c>
      <c r="J19" s="188">
        <v>55652.234863429854</v>
      </c>
      <c r="K19" s="188">
        <v>16212637.820499402</v>
      </c>
      <c r="L19" s="188">
        <v>22683489.259606697</v>
      </c>
    </row>
    <row r="20" spans="1:12" ht="15.5">
      <c r="A20" s="195"/>
      <c r="B20" s="72" t="s">
        <v>545</v>
      </c>
      <c r="C20" s="188">
        <v>10465.452326691176</v>
      </c>
      <c r="D20" s="188">
        <v>0</v>
      </c>
      <c r="E20" s="188">
        <v>2482246.3634099048</v>
      </c>
      <c r="F20" s="188">
        <v>386118.53159059997</v>
      </c>
      <c r="G20" s="188">
        <v>3005614.083604862</v>
      </c>
      <c r="H20" s="188">
        <v>400592.39168493828</v>
      </c>
      <c r="I20" s="188">
        <v>8225.2030422000007</v>
      </c>
      <c r="J20" s="188">
        <v>76.446291000000002</v>
      </c>
      <c r="K20" s="188">
        <v>12938988.329510186</v>
      </c>
      <c r="L20" s="188">
        <v>19232326.801460382</v>
      </c>
    </row>
    <row r="21" spans="1:12" ht="15.5">
      <c r="A21" s="195"/>
      <c r="B21" s="72" t="s">
        <v>546</v>
      </c>
      <c r="C21" s="188">
        <v>61434.805201195755</v>
      </c>
      <c r="D21" s="188">
        <v>0</v>
      </c>
      <c r="E21" s="188">
        <v>0</v>
      </c>
      <c r="F21" s="188">
        <v>0</v>
      </c>
      <c r="G21" s="188">
        <v>0</v>
      </c>
      <c r="H21" s="188">
        <v>2312.0631009761219</v>
      </c>
      <c r="I21" s="188">
        <v>26759.733684799998</v>
      </c>
      <c r="J21" s="188">
        <v>55575.788572429854</v>
      </c>
      <c r="K21" s="188">
        <v>3273649.4909892166</v>
      </c>
      <c r="L21" s="188">
        <v>3419731.8815486184</v>
      </c>
    </row>
    <row r="22" spans="1:12" ht="15.5">
      <c r="A22" s="195"/>
      <c r="B22" s="72" t="s">
        <v>548</v>
      </c>
      <c r="C22" s="188">
        <v>315.81024660000003</v>
      </c>
      <c r="D22" s="188">
        <v>0</v>
      </c>
      <c r="E22" s="188">
        <v>0</v>
      </c>
      <c r="F22" s="188">
        <v>0</v>
      </c>
      <c r="G22" s="188">
        <v>0</v>
      </c>
      <c r="H22" s="188">
        <v>0</v>
      </c>
      <c r="I22" s="188">
        <v>31114.766351098424</v>
      </c>
      <c r="J22" s="188">
        <v>0</v>
      </c>
      <c r="K22" s="188">
        <v>0</v>
      </c>
      <c r="L22" s="188">
        <v>31430.576597698426</v>
      </c>
    </row>
    <row r="23" spans="1:12" ht="15.5">
      <c r="A23" s="195">
        <v>10</v>
      </c>
      <c r="B23" s="44" t="s">
        <v>549</v>
      </c>
      <c r="C23" s="188">
        <v>0</v>
      </c>
      <c r="D23" s="188">
        <v>0</v>
      </c>
      <c r="E23" s="188">
        <v>0</v>
      </c>
      <c r="F23" s="188">
        <v>0</v>
      </c>
      <c r="G23" s="188">
        <v>0</v>
      </c>
      <c r="H23" s="188">
        <v>0</v>
      </c>
      <c r="I23" s="188">
        <v>0</v>
      </c>
      <c r="J23" s="188">
        <v>0</v>
      </c>
      <c r="K23" s="188">
        <v>0</v>
      </c>
      <c r="L23" s="188">
        <v>0</v>
      </c>
    </row>
    <row r="24" spans="1:12" ht="15.5">
      <c r="A24" s="195">
        <v>11</v>
      </c>
      <c r="B24" s="44" t="s">
        <v>550</v>
      </c>
      <c r="C24" s="188">
        <v>69363.777940990039</v>
      </c>
      <c r="D24" s="188">
        <v>0</v>
      </c>
      <c r="E24" s="188">
        <v>0</v>
      </c>
      <c r="F24" s="188">
        <v>0</v>
      </c>
      <c r="G24" s="188">
        <v>0</v>
      </c>
      <c r="H24" s="188">
        <v>0</v>
      </c>
      <c r="I24" s="188">
        <v>369151.34038645</v>
      </c>
      <c r="J24" s="188">
        <v>791572.40867658006</v>
      </c>
      <c r="K24" s="188">
        <v>0</v>
      </c>
      <c r="L24" s="188">
        <v>1230087.5270040201</v>
      </c>
    </row>
    <row r="25" spans="1:12" ht="15.5">
      <c r="A25" s="196">
        <v>12</v>
      </c>
      <c r="B25" s="44" t="s">
        <v>557</v>
      </c>
      <c r="C25" s="188">
        <v>0</v>
      </c>
      <c r="D25" s="188">
        <v>0</v>
      </c>
      <c r="E25" s="188">
        <v>0</v>
      </c>
      <c r="F25" s="188">
        <v>0</v>
      </c>
      <c r="G25" s="188">
        <v>0</v>
      </c>
      <c r="H25" s="188">
        <v>0</v>
      </c>
      <c r="I25" s="188">
        <v>0</v>
      </c>
      <c r="J25" s="188">
        <v>0</v>
      </c>
      <c r="K25" s="188">
        <v>0</v>
      </c>
      <c r="L25" s="188">
        <v>0</v>
      </c>
    </row>
    <row r="26" spans="1:12" ht="15.5">
      <c r="A26" s="195">
        <v>13</v>
      </c>
      <c r="B26" s="44" t="s">
        <v>552</v>
      </c>
      <c r="C26" s="188">
        <v>42888.125058437654</v>
      </c>
      <c r="D26" s="188">
        <v>0</v>
      </c>
      <c r="E26" s="188">
        <v>0</v>
      </c>
      <c r="F26" s="188">
        <v>0</v>
      </c>
      <c r="G26" s="188">
        <v>0</v>
      </c>
      <c r="H26" s="188">
        <v>0</v>
      </c>
      <c r="I26" s="188">
        <v>0</v>
      </c>
      <c r="J26" s="188">
        <v>0</v>
      </c>
      <c r="K26" s="188">
        <v>0</v>
      </c>
      <c r="L26" s="188">
        <v>42888.125058437654</v>
      </c>
    </row>
    <row r="27" spans="1:12" ht="15.5">
      <c r="A27" s="195">
        <v>14</v>
      </c>
      <c r="B27" s="44" t="s">
        <v>333</v>
      </c>
      <c r="C27" s="188">
        <v>1238139.2019420001</v>
      </c>
      <c r="D27" s="188">
        <v>0</v>
      </c>
      <c r="E27" s="188">
        <v>0</v>
      </c>
      <c r="F27" s="188">
        <v>0</v>
      </c>
      <c r="G27" s="188">
        <v>0</v>
      </c>
      <c r="H27" s="188">
        <v>0</v>
      </c>
      <c r="I27" s="188">
        <v>2496006.9565229435</v>
      </c>
      <c r="J27" s="188">
        <v>0</v>
      </c>
      <c r="K27" s="188">
        <v>335036.14430699998</v>
      </c>
      <c r="L27" s="188">
        <v>4069182.3027719436</v>
      </c>
    </row>
    <row r="28" spans="1:12" ht="15.5">
      <c r="A28" s="195">
        <v>15</v>
      </c>
      <c r="B28" s="276" t="s">
        <v>505</v>
      </c>
      <c r="C28" s="275">
        <v>14724315.265886372</v>
      </c>
      <c r="D28" s="275">
        <v>0</v>
      </c>
      <c r="E28" s="275">
        <v>4452274.7381778881</v>
      </c>
      <c r="F28" s="275">
        <v>386118.53159059997</v>
      </c>
      <c r="G28" s="275">
        <v>3016395.3851437261</v>
      </c>
      <c r="H28" s="275">
        <v>3002222.5080859326</v>
      </c>
      <c r="I28" s="275">
        <v>9800997.6382299047</v>
      </c>
      <c r="J28" s="275">
        <v>847224.64354000986</v>
      </c>
      <c r="K28" s="275">
        <v>20982783.645718839</v>
      </c>
      <c r="L28" s="275">
        <v>57212332.35637328</v>
      </c>
    </row>
    <row r="34" ht="23.25" customHeight="1"/>
  </sheetData>
  <mergeCells count="11">
    <mergeCell ref="C7:L7"/>
    <mergeCell ref="I8:I9"/>
    <mergeCell ref="J8:J9"/>
    <mergeCell ref="K8:K9"/>
    <mergeCell ref="L8:L9"/>
    <mergeCell ref="C8:C9"/>
    <mergeCell ref="D8:D9"/>
    <mergeCell ref="E8:E9"/>
    <mergeCell ref="F8:F9"/>
    <mergeCell ref="G8:G9"/>
    <mergeCell ref="H8:H9"/>
  </mergeCells>
  <pageMargins left="0.7" right="0.7" top="0.75" bottom="0.75" header="0.3" footer="0.3"/>
  <pageSetup orientation="portrait" r:id="rId1"/>
  <headerFooter>
    <oddHeader>&amp;L&amp;"Calibri"&amp;10&amp;K000000Confidential&amp;1#</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zoomScale="80" zoomScaleNormal="80" workbookViewId="0">
      <selection activeCell="C1" sqref="C1"/>
    </sheetView>
  </sheetViews>
  <sheetFormatPr baseColWidth="10" defaultColWidth="11.453125" defaultRowHeight="14.5"/>
  <cols>
    <col min="1" max="1" width="7.7265625" customWidth="1"/>
    <col min="2" max="2" width="66.453125" customWidth="1"/>
    <col min="3" max="8" width="20.54296875" customWidth="1"/>
    <col min="9" max="12" width="17.7265625" customWidth="1"/>
  </cols>
  <sheetData>
    <row r="1" spans="1:8" s="58" customFormat="1" ht="20.25" customHeight="1">
      <c r="B1" s="24"/>
      <c r="C1" s="25"/>
      <c r="E1" s="60"/>
    </row>
    <row r="2" spans="1:8" s="58" customFormat="1" ht="20.25" customHeight="1">
      <c r="B2" s="24"/>
      <c r="C2" s="25"/>
      <c r="E2" s="60"/>
    </row>
    <row r="5" spans="1:8" ht="23.25" customHeight="1">
      <c r="B5" s="94" t="s">
        <v>43</v>
      </c>
    </row>
    <row r="6" spans="1:8" ht="23.25" customHeight="1">
      <c r="B6" s="94"/>
      <c r="C6" s="385" t="s">
        <v>1</v>
      </c>
      <c r="D6" s="386"/>
      <c r="E6" s="386"/>
      <c r="F6" s="386"/>
      <c r="G6" s="386"/>
      <c r="H6" s="386"/>
    </row>
    <row r="7" spans="1:8" ht="62">
      <c r="B7" s="201" t="s">
        <v>108</v>
      </c>
      <c r="C7" s="274" t="s">
        <v>558</v>
      </c>
      <c r="D7" s="274" t="s">
        <v>559</v>
      </c>
      <c r="E7" s="274" t="s">
        <v>560</v>
      </c>
      <c r="F7" s="274" t="s">
        <v>561</v>
      </c>
      <c r="G7" s="274" t="s">
        <v>562</v>
      </c>
      <c r="H7" s="274" t="s">
        <v>563</v>
      </c>
    </row>
    <row r="8" spans="1:8" ht="15.5">
      <c r="A8" s="63">
        <v>1</v>
      </c>
      <c r="B8" s="44" t="s">
        <v>564</v>
      </c>
      <c r="C8" s="188">
        <v>1020869.4175409301</v>
      </c>
      <c r="D8" s="188">
        <v>1110265.6661849977</v>
      </c>
      <c r="E8" s="188">
        <v>2905794.2210555822</v>
      </c>
      <c r="F8" s="188">
        <v>3926664</v>
      </c>
      <c r="G8" s="188">
        <v>3926664</v>
      </c>
      <c r="H8" s="188">
        <v>1135426.9912086956</v>
      </c>
    </row>
    <row r="9" spans="1:8" ht="15.5">
      <c r="A9" s="63">
        <v>2</v>
      </c>
      <c r="B9" s="44" t="s">
        <v>565</v>
      </c>
      <c r="C9" s="188">
        <v>295372.51558842749</v>
      </c>
      <c r="D9" s="188">
        <v>252075.17567016211</v>
      </c>
      <c r="E9" s="188">
        <v>580870.08301016246</v>
      </c>
      <c r="F9" s="188">
        <v>876242.59859858989</v>
      </c>
      <c r="G9" s="188">
        <v>876242.59859858989</v>
      </c>
      <c r="H9" s="188">
        <v>12483.348458568558</v>
      </c>
    </row>
    <row r="10" spans="1:8" ht="31">
      <c r="A10" s="63">
        <v>3</v>
      </c>
      <c r="B10" s="237" t="s">
        <v>566</v>
      </c>
      <c r="C10" s="237"/>
      <c r="D10" s="237"/>
      <c r="E10" s="237"/>
      <c r="F10" s="237"/>
      <c r="G10" s="237"/>
      <c r="H10" s="237"/>
    </row>
    <row r="11" spans="1:8" ht="31">
      <c r="A11" s="63">
        <v>4</v>
      </c>
      <c r="B11" s="237" t="s">
        <v>567</v>
      </c>
      <c r="C11" s="237"/>
      <c r="D11" s="237"/>
      <c r="E11" s="237"/>
      <c r="F11" s="237"/>
      <c r="G11" s="237"/>
      <c r="H11" s="237"/>
    </row>
    <row r="12" spans="1:8" ht="15.5">
      <c r="A12" s="63">
        <v>5</v>
      </c>
      <c r="B12" s="237" t="s">
        <v>568</v>
      </c>
      <c r="C12" s="237"/>
      <c r="D12" s="237"/>
      <c r="E12" s="237"/>
      <c r="F12" s="237"/>
      <c r="G12" s="237"/>
      <c r="H12" s="237"/>
    </row>
    <row r="13" spans="1:8" ht="15.5">
      <c r="A13" s="63">
        <v>6</v>
      </c>
      <c r="B13" s="271" t="s">
        <v>505</v>
      </c>
      <c r="C13" s="237"/>
      <c r="D13" s="237"/>
      <c r="E13" s="237"/>
      <c r="F13" s="237"/>
      <c r="G13" s="237"/>
      <c r="H13" s="188">
        <v>1147910.3396672641</v>
      </c>
    </row>
  </sheetData>
  <mergeCells count="1">
    <mergeCell ref="C6:H6"/>
  </mergeCells>
  <pageMargins left="0.7" right="0.7" top="0.75" bottom="0.75" header="0.3" footer="0.3"/>
  <pageSetup orientation="portrait" r:id="rId1"/>
  <headerFooter>
    <oddHeader>&amp;L&amp;"Calibri"&amp;10&amp;K000000Confidential&amp;1#</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zoomScale="80" zoomScaleNormal="80" workbookViewId="0">
      <selection activeCell="C2" sqref="C2"/>
    </sheetView>
  </sheetViews>
  <sheetFormatPr baseColWidth="10" defaultColWidth="11.453125" defaultRowHeight="14.5"/>
  <cols>
    <col min="1" max="1" width="7.7265625" customWidth="1"/>
    <col min="2" max="2" width="74.81640625" customWidth="1"/>
    <col min="3" max="3" width="12" customWidth="1"/>
    <col min="4" max="4" width="5.453125" customWidth="1"/>
    <col min="5" max="6" width="10.26953125" customWidth="1"/>
    <col min="7" max="7" width="5.453125" customWidth="1"/>
    <col min="8" max="8" width="9" customWidth="1"/>
    <col min="9" max="9" width="6.7265625" customWidth="1"/>
    <col min="10" max="10" width="12" customWidth="1"/>
    <col min="11" max="11" width="17.7265625" customWidth="1"/>
  </cols>
  <sheetData>
    <row r="1" spans="1:11" s="58" customFormat="1" ht="20.25" customHeight="1">
      <c r="B1" s="24"/>
      <c r="C1" s="25"/>
      <c r="E1" s="60"/>
    </row>
    <row r="2" spans="1:11" s="58" customFormat="1" ht="20.25" customHeight="1">
      <c r="B2" s="24"/>
      <c r="C2" s="25"/>
      <c r="E2" s="60"/>
    </row>
    <row r="5" spans="1:11" ht="23.25" customHeight="1">
      <c r="B5" s="94" t="s">
        <v>569</v>
      </c>
    </row>
    <row r="6" spans="1:11" ht="23.25" customHeight="1">
      <c r="B6" s="94"/>
    </row>
    <row r="7" spans="1:11" ht="23.25" customHeight="1">
      <c r="B7" s="65" t="s">
        <v>108</v>
      </c>
      <c r="C7" s="385" t="s">
        <v>1</v>
      </c>
      <c r="D7" s="386"/>
      <c r="E7" s="386"/>
      <c r="F7" s="386"/>
      <c r="G7" s="386"/>
      <c r="H7" s="386"/>
      <c r="I7" s="386"/>
      <c r="J7" s="386"/>
      <c r="K7" s="386"/>
    </row>
    <row r="8" spans="1:11" ht="15.5">
      <c r="A8" s="197"/>
      <c r="B8" s="264" t="s">
        <v>570</v>
      </c>
      <c r="C8" s="401">
        <v>0</v>
      </c>
      <c r="D8" s="401">
        <v>0.1</v>
      </c>
      <c r="E8" s="401">
        <v>0.2</v>
      </c>
      <c r="F8" s="401">
        <v>0.5</v>
      </c>
      <c r="G8" s="401">
        <v>0.75</v>
      </c>
      <c r="H8" s="401">
        <v>1</v>
      </c>
      <c r="I8" s="401">
        <v>1.5</v>
      </c>
      <c r="J8" s="403" t="s">
        <v>571</v>
      </c>
      <c r="K8" s="403" t="s">
        <v>572</v>
      </c>
    </row>
    <row r="9" spans="1:11" ht="15.5">
      <c r="A9" s="197"/>
      <c r="B9" s="264" t="s">
        <v>573</v>
      </c>
      <c r="C9" s="402"/>
      <c r="D9" s="402"/>
      <c r="E9" s="402"/>
      <c r="F9" s="402"/>
      <c r="G9" s="402"/>
      <c r="H9" s="402"/>
      <c r="I9" s="402"/>
      <c r="J9" s="404"/>
      <c r="K9" s="404"/>
    </row>
    <row r="10" spans="1:11" ht="15.5">
      <c r="A10" s="63">
        <v>1</v>
      </c>
      <c r="B10" s="44" t="s">
        <v>533</v>
      </c>
      <c r="C10" s="188"/>
      <c r="D10" s="188"/>
      <c r="E10" s="188">
        <v>4805.6670069272877</v>
      </c>
      <c r="F10" s="188"/>
      <c r="G10" s="188"/>
      <c r="H10" s="188"/>
      <c r="I10" s="188"/>
      <c r="J10" s="188"/>
      <c r="K10" s="188">
        <v>4805.6670069272877</v>
      </c>
    </row>
    <row r="11" spans="1:11" ht="15.5">
      <c r="A11" s="63">
        <v>2</v>
      </c>
      <c r="B11" s="44" t="s">
        <v>534</v>
      </c>
      <c r="C11" s="188"/>
      <c r="D11" s="188"/>
      <c r="E11" s="188">
        <v>114476.48312639682</v>
      </c>
      <c r="F11" s="188">
        <v>10511.488606739804</v>
      </c>
      <c r="G11" s="188"/>
      <c r="H11" s="188"/>
      <c r="I11" s="188"/>
      <c r="J11" s="188"/>
      <c r="K11" s="188">
        <v>124987.97173313663</v>
      </c>
    </row>
    <row r="12" spans="1:11" ht="15.5">
      <c r="A12" s="63">
        <v>3</v>
      </c>
      <c r="B12" s="44" t="s">
        <v>574</v>
      </c>
      <c r="C12" s="188"/>
      <c r="D12" s="188"/>
      <c r="E12" s="188"/>
      <c r="F12" s="188"/>
      <c r="G12" s="188"/>
      <c r="H12" s="188"/>
      <c r="I12" s="188"/>
      <c r="J12" s="188"/>
      <c r="K12" s="188"/>
    </row>
    <row r="13" spans="1:11" ht="15.5">
      <c r="A13" s="63">
        <v>4</v>
      </c>
      <c r="B13" s="44" t="s">
        <v>536</v>
      </c>
      <c r="C13" s="188">
        <v>1084762.9537140527</v>
      </c>
      <c r="D13" s="188"/>
      <c r="E13" s="188">
        <v>760570.89582985174</v>
      </c>
      <c r="F13" s="188">
        <v>607342.61174857791</v>
      </c>
      <c r="G13" s="188"/>
      <c r="H13" s="188"/>
      <c r="I13" s="188"/>
      <c r="J13" s="188">
        <v>828436.25243223133</v>
      </c>
      <c r="K13" s="188">
        <v>3281112.7137247138</v>
      </c>
    </row>
    <row r="14" spans="1:11" ht="15.5">
      <c r="A14" s="63">
        <v>5</v>
      </c>
      <c r="B14" s="237" t="s">
        <v>575</v>
      </c>
      <c r="C14" s="237"/>
      <c r="D14" s="237"/>
      <c r="E14" s="237"/>
      <c r="F14" s="237"/>
      <c r="G14" s="237"/>
      <c r="H14" s="237"/>
      <c r="I14" s="237"/>
      <c r="J14" s="237"/>
      <c r="K14" s="237"/>
    </row>
    <row r="15" spans="1:11" ht="15.5">
      <c r="A15" s="63">
        <v>6</v>
      </c>
      <c r="B15" s="44" t="s">
        <v>539</v>
      </c>
      <c r="C15" s="188">
        <v>25502.712470944982</v>
      </c>
      <c r="D15" s="188"/>
      <c r="E15" s="188"/>
      <c r="F15" s="188"/>
      <c r="G15" s="188"/>
      <c r="H15" s="188">
        <v>69379.30562730151</v>
      </c>
      <c r="I15" s="188"/>
      <c r="J15" s="188">
        <v>404140.30527276819</v>
      </c>
      <c r="K15" s="188">
        <v>499022.32337101473</v>
      </c>
    </row>
    <row r="16" spans="1:11" ht="15.5">
      <c r="A16" s="63">
        <v>7</v>
      </c>
      <c r="B16" s="44" t="s">
        <v>543</v>
      </c>
      <c r="C16" s="188"/>
      <c r="D16" s="188"/>
      <c r="E16" s="188"/>
      <c r="F16" s="188"/>
      <c r="G16" s="188"/>
      <c r="H16" s="188"/>
      <c r="I16" s="188"/>
      <c r="J16" s="188"/>
      <c r="K16" s="188"/>
    </row>
    <row r="17" spans="1:11" ht="15.5">
      <c r="A17" s="63">
        <v>8</v>
      </c>
      <c r="B17" s="44" t="s">
        <v>333</v>
      </c>
      <c r="C17" s="188"/>
      <c r="D17" s="188"/>
      <c r="E17" s="188"/>
      <c r="F17" s="188"/>
      <c r="G17" s="188"/>
      <c r="H17" s="188"/>
      <c r="I17" s="188"/>
      <c r="J17" s="188"/>
      <c r="K17" s="188"/>
    </row>
    <row r="18" spans="1:11" ht="15.5">
      <c r="A18" s="63">
        <v>9</v>
      </c>
      <c r="B18" s="276" t="s">
        <v>505</v>
      </c>
      <c r="C18" s="275">
        <v>1110265.6661849977</v>
      </c>
      <c r="D18" s="275"/>
      <c r="E18" s="275">
        <v>879853.04596317583</v>
      </c>
      <c r="F18" s="275">
        <v>617854.10035531758</v>
      </c>
      <c r="G18" s="275"/>
      <c r="H18" s="275">
        <v>69379.30562730151</v>
      </c>
      <c r="I18" s="275"/>
      <c r="J18" s="275">
        <v>1232576.5577049996</v>
      </c>
      <c r="K18" s="275">
        <v>3909928.6758357924</v>
      </c>
    </row>
  </sheetData>
  <mergeCells count="10">
    <mergeCell ref="C7:K7"/>
    <mergeCell ref="I8:I9"/>
    <mergeCell ref="J8:J9"/>
    <mergeCell ref="K8:K9"/>
    <mergeCell ref="C8:C9"/>
    <mergeCell ref="D8:D9"/>
    <mergeCell ref="E8:E9"/>
    <mergeCell ref="F8:F9"/>
    <mergeCell ref="G8:G9"/>
    <mergeCell ref="H8:H9"/>
  </mergeCells>
  <pageMargins left="0.7" right="0.7" top="0.75" bottom="0.75" header="0.3" footer="0.3"/>
  <pageSetup orientation="portrait" r:id="rId1"/>
  <headerFooter>
    <oddHeader>&amp;L&amp;"Calibri"&amp;10&amp;K000000Confidential&amp;1#</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zoomScale="80" zoomScaleNormal="80" workbookViewId="0">
      <selection activeCell="E1" sqref="E1"/>
    </sheetView>
  </sheetViews>
  <sheetFormatPr baseColWidth="10" defaultColWidth="11.453125" defaultRowHeight="14.5"/>
  <cols>
    <col min="1" max="1" width="7.7265625" customWidth="1"/>
    <col min="2" max="2" width="80.26953125" customWidth="1"/>
    <col min="3" max="3" width="23.7265625" customWidth="1"/>
    <col min="4" max="4" width="13" customWidth="1"/>
    <col min="5" max="5" width="18.26953125" customWidth="1"/>
    <col min="6" max="6" width="13.36328125" customWidth="1"/>
    <col min="7" max="7" width="19.6328125" customWidth="1"/>
    <col min="8" max="8" width="18.90625" customWidth="1"/>
    <col min="9" max="11" width="17.7265625" customWidth="1"/>
  </cols>
  <sheetData>
    <row r="1" spans="1:8" s="58" customFormat="1" ht="20.25" customHeight="1">
      <c r="B1" s="24"/>
      <c r="C1" s="25"/>
      <c r="E1" s="60"/>
    </row>
    <row r="2" spans="1:8" s="58" customFormat="1" ht="20.25" customHeight="1">
      <c r="B2" s="24"/>
      <c r="C2" s="25"/>
      <c r="E2" s="60"/>
    </row>
    <row r="5" spans="1:8" ht="23.25" customHeight="1">
      <c r="B5" s="94" t="s">
        <v>576</v>
      </c>
    </row>
    <row r="6" spans="1:8" ht="23.25" customHeight="1">
      <c r="B6" s="94"/>
      <c r="C6" s="385" t="s">
        <v>1</v>
      </c>
      <c r="D6" s="386"/>
      <c r="E6" s="386"/>
      <c r="F6" s="386"/>
      <c r="G6" s="386"/>
      <c r="H6" s="386"/>
    </row>
    <row r="7" spans="1:8" ht="33" customHeight="1">
      <c r="B7" s="280"/>
      <c r="C7" s="398" t="s">
        <v>577</v>
      </c>
      <c r="D7" s="396"/>
      <c r="E7" s="396"/>
      <c r="F7" s="396"/>
      <c r="G7" s="405" t="s">
        <v>578</v>
      </c>
      <c r="H7" s="405"/>
    </row>
    <row r="8" spans="1:8" ht="53" customHeight="1">
      <c r="B8" s="280"/>
      <c r="C8" s="398" t="s">
        <v>579</v>
      </c>
      <c r="D8" s="397"/>
      <c r="E8" s="406" t="s">
        <v>580</v>
      </c>
      <c r="F8" s="407"/>
      <c r="G8" s="373" t="s">
        <v>579</v>
      </c>
      <c r="H8" s="277" t="s">
        <v>580</v>
      </c>
    </row>
    <row r="9" spans="1:8" ht="46.5" customHeight="1">
      <c r="B9" s="281" t="s">
        <v>108</v>
      </c>
      <c r="C9" s="273" t="s">
        <v>581</v>
      </c>
      <c r="D9" s="273" t="s">
        <v>582</v>
      </c>
      <c r="E9" s="273" t="s">
        <v>581</v>
      </c>
      <c r="F9" s="273" t="s">
        <v>582</v>
      </c>
      <c r="G9" s="277"/>
      <c r="H9" s="277"/>
    </row>
    <row r="10" spans="1:8" ht="15.5">
      <c r="A10" s="282">
        <v>1</v>
      </c>
      <c r="B10" s="44" t="s">
        <v>583</v>
      </c>
      <c r="C10" s="188">
        <v>0</v>
      </c>
      <c r="D10" s="188">
        <v>0</v>
      </c>
      <c r="E10" s="188">
        <v>0</v>
      </c>
      <c r="F10" s="188"/>
      <c r="G10" s="278"/>
      <c r="H10" s="278"/>
    </row>
    <row r="11" spans="1:8" ht="15.5">
      <c r="A11" s="282">
        <v>2</v>
      </c>
      <c r="B11" s="44" t="s">
        <v>584</v>
      </c>
      <c r="C11" s="188">
        <v>978618.35063574044</v>
      </c>
      <c r="D11" s="188">
        <v>0</v>
      </c>
      <c r="E11" s="188">
        <v>2027880.6426076989</v>
      </c>
      <c r="F11" s="188"/>
      <c r="G11" s="278"/>
      <c r="H11" s="278"/>
    </row>
    <row r="12" spans="1:8" ht="15.5">
      <c r="A12" s="282">
        <v>3</v>
      </c>
      <c r="B12" s="44" t="s">
        <v>585</v>
      </c>
      <c r="C12" s="188">
        <v>1618.8549000000003</v>
      </c>
      <c r="D12" s="188">
        <v>0</v>
      </c>
      <c r="E12" s="188">
        <v>0</v>
      </c>
      <c r="F12" s="188"/>
      <c r="G12" s="278"/>
      <c r="H12" s="278"/>
    </row>
    <row r="13" spans="1:8" ht="15.5">
      <c r="A13" s="282">
        <v>4</v>
      </c>
      <c r="B13" s="44" t="s">
        <v>586</v>
      </c>
      <c r="C13" s="188">
        <v>344039.69910241954</v>
      </c>
      <c r="D13" s="188">
        <v>0</v>
      </c>
      <c r="E13" s="188">
        <v>0</v>
      </c>
      <c r="F13" s="188"/>
      <c r="G13" s="278"/>
      <c r="H13" s="278"/>
    </row>
    <row r="14" spans="1:8" ht="15.5">
      <c r="A14" s="282">
        <v>5</v>
      </c>
      <c r="B14" s="44" t="s">
        <v>587</v>
      </c>
      <c r="C14" s="188">
        <v>0</v>
      </c>
      <c r="D14" s="188">
        <v>0</v>
      </c>
      <c r="E14" s="188">
        <v>0</v>
      </c>
      <c r="F14" s="188"/>
      <c r="G14" s="278"/>
      <c r="H14" s="278"/>
    </row>
    <row r="15" spans="1:8" ht="15.5">
      <c r="A15" s="282">
        <v>6</v>
      </c>
      <c r="B15" s="44" t="s">
        <v>588</v>
      </c>
      <c r="C15" s="188">
        <v>0</v>
      </c>
      <c r="D15" s="188">
        <v>0</v>
      </c>
      <c r="E15" s="188">
        <v>0</v>
      </c>
      <c r="F15" s="188"/>
      <c r="G15" s="278"/>
      <c r="H15" s="278"/>
    </row>
    <row r="16" spans="1:8" ht="15.5">
      <c r="A16" s="282">
        <v>7</v>
      </c>
      <c r="B16" s="44" t="s">
        <v>589</v>
      </c>
      <c r="C16" s="188">
        <v>0</v>
      </c>
      <c r="D16" s="188">
        <v>0</v>
      </c>
      <c r="E16" s="188">
        <v>0</v>
      </c>
      <c r="F16" s="188"/>
      <c r="G16" s="278"/>
      <c r="H16" s="278"/>
    </row>
    <row r="17" spans="1:8" ht="15.5">
      <c r="A17" s="282">
        <v>8</v>
      </c>
      <c r="B17" s="44" t="s">
        <v>590</v>
      </c>
      <c r="C17" s="188">
        <v>38063.937216999999</v>
      </c>
      <c r="D17" s="188">
        <v>0</v>
      </c>
      <c r="E17" s="188">
        <v>0</v>
      </c>
      <c r="F17" s="188"/>
      <c r="G17" s="278"/>
      <c r="H17" s="278"/>
    </row>
    <row r="18" spans="1:8" ht="15.5">
      <c r="A18" s="282">
        <v>9</v>
      </c>
      <c r="B18" s="276" t="s">
        <v>505</v>
      </c>
      <c r="C18" s="275">
        <v>1362340.8418551602</v>
      </c>
      <c r="D18" s="275">
        <v>0</v>
      </c>
      <c r="E18" s="275">
        <v>2027880.6426076989</v>
      </c>
      <c r="F18" s="275"/>
      <c r="G18" s="278"/>
      <c r="H18" s="278"/>
    </row>
  </sheetData>
  <mergeCells count="5">
    <mergeCell ref="C7:F7"/>
    <mergeCell ref="G7:H7"/>
    <mergeCell ref="C8:D8"/>
    <mergeCell ref="E8:F8"/>
    <mergeCell ref="C6:H6"/>
  </mergeCells>
  <pageMargins left="0.7" right="0.7" top="0.75" bottom="0.75" header="0.3" footer="0.3"/>
  <pageSetup orientation="portrait" r:id="rId1"/>
  <headerFooter>
    <oddHeader>&amp;L&amp;"Calibri"&amp;10&amp;K000000Confidential&amp;1#</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zoomScale="78" workbookViewId="0">
      <selection activeCell="C2" sqref="C2"/>
    </sheetView>
  </sheetViews>
  <sheetFormatPr baseColWidth="10" defaultColWidth="11.453125" defaultRowHeight="14.5"/>
  <cols>
    <col min="1" max="1" width="7.7265625" customWidth="1"/>
    <col min="2" max="2" width="97" customWidth="1"/>
    <col min="3" max="4" width="22.26953125" customWidth="1"/>
    <col min="5" max="6" width="23.7265625" customWidth="1"/>
    <col min="7" max="7" width="26.453125" customWidth="1"/>
    <col min="8" max="8" width="23.7265625" customWidth="1"/>
    <col min="9" max="11" width="17.7265625" customWidth="1"/>
  </cols>
  <sheetData>
    <row r="1" spans="1:11" s="58" customFormat="1" ht="20.25" customHeight="1">
      <c r="B1" s="24"/>
      <c r="C1" s="25"/>
      <c r="E1" s="60"/>
    </row>
    <row r="2" spans="1:11" s="58" customFormat="1" ht="20.25" customHeight="1">
      <c r="B2" s="24"/>
      <c r="C2" s="25"/>
      <c r="E2" s="60"/>
    </row>
    <row r="5" spans="1:11" ht="23.25" customHeight="1">
      <c r="B5" s="94" t="s">
        <v>52</v>
      </c>
    </row>
    <row r="6" spans="1:11" ht="23.25" customHeight="1">
      <c r="B6" s="94"/>
      <c r="C6" s="385" t="s">
        <v>1</v>
      </c>
      <c r="D6" s="386"/>
      <c r="E6" s="100"/>
      <c r="F6" s="100"/>
      <c r="G6" s="100"/>
      <c r="H6" s="370"/>
      <c r="I6" s="370"/>
      <c r="J6" s="370"/>
      <c r="K6" s="370"/>
    </row>
    <row r="7" spans="1:11" ht="30.75" customHeight="1">
      <c r="B7" s="281" t="s">
        <v>108</v>
      </c>
      <c r="C7" s="279" t="s">
        <v>591</v>
      </c>
      <c r="D7" s="273" t="s">
        <v>531</v>
      </c>
      <c r="E7" s="100"/>
      <c r="F7" s="100"/>
      <c r="G7" s="100"/>
    </row>
    <row r="8" spans="1:11" ht="15.5">
      <c r="A8" s="282">
        <v>1</v>
      </c>
      <c r="B8" s="271" t="s">
        <v>592</v>
      </c>
      <c r="C8" s="306">
        <v>624167.4229284277</v>
      </c>
      <c r="D8" s="306">
        <v>12483.348458568558</v>
      </c>
      <c r="F8" s="100"/>
      <c r="G8" s="100"/>
    </row>
    <row r="9" spans="1:11" ht="31">
      <c r="A9" s="291">
        <v>2</v>
      </c>
      <c r="B9" s="283" t="s">
        <v>593</v>
      </c>
      <c r="C9" s="269">
        <v>381222.0361644277</v>
      </c>
      <c r="D9" s="269">
        <v>7624.4407232885578</v>
      </c>
      <c r="F9" s="100"/>
    </row>
    <row r="10" spans="1:11" ht="15.5">
      <c r="A10" s="282">
        <v>3</v>
      </c>
      <c r="B10" s="72" t="s">
        <v>594</v>
      </c>
      <c r="C10" s="188">
        <v>381222.0361644277</v>
      </c>
      <c r="D10" s="188">
        <v>7624.4407232885578</v>
      </c>
      <c r="F10" s="100"/>
    </row>
    <row r="11" spans="1:11" ht="15.5">
      <c r="A11" s="282">
        <v>4</v>
      </c>
      <c r="B11" s="72" t="s">
        <v>595</v>
      </c>
      <c r="C11" s="313" t="s">
        <v>209</v>
      </c>
      <c r="D11" s="313">
        <v>0</v>
      </c>
      <c r="F11" s="100"/>
    </row>
    <row r="12" spans="1:11" ht="15.5">
      <c r="A12" s="282">
        <v>5</v>
      </c>
      <c r="B12" s="240" t="s">
        <v>596</v>
      </c>
      <c r="C12" s="240"/>
      <c r="D12" s="240"/>
      <c r="F12" s="100"/>
    </row>
    <row r="13" spans="1:11" ht="15.5">
      <c r="A13" s="282">
        <v>6</v>
      </c>
      <c r="B13" s="72" t="s">
        <v>597</v>
      </c>
      <c r="C13" s="188">
        <v>381222.0361644277</v>
      </c>
      <c r="D13" s="188">
        <v>7624.4407232885578</v>
      </c>
      <c r="F13" s="100"/>
    </row>
    <row r="14" spans="1:11" ht="15.5">
      <c r="A14" s="282">
        <v>7</v>
      </c>
      <c r="B14" s="44" t="s">
        <v>598</v>
      </c>
      <c r="C14" s="188">
        <v>111959.44808232001</v>
      </c>
      <c r="D14" s="240"/>
      <c r="F14" s="100"/>
      <c r="G14" s="100"/>
    </row>
    <row r="15" spans="1:11" ht="15.5">
      <c r="A15" s="282">
        <v>8</v>
      </c>
      <c r="B15" s="44" t="s">
        <v>599</v>
      </c>
      <c r="C15" s="313" t="s">
        <v>209</v>
      </c>
      <c r="D15" s="313" t="s">
        <v>209</v>
      </c>
      <c r="F15" s="100"/>
      <c r="G15" s="100"/>
    </row>
    <row r="16" spans="1:11" ht="15.5">
      <c r="A16" s="282">
        <v>9</v>
      </c>
      <c r="B16" s="44" t="s">
        <v>600</v>
      </c>
      <c r="C16" s="188">
        <v>242945.386764</v>
      </c>
      <c r="D16" s="188">
        <v>4858.9077352800005</v>
      </c>
      <c r="F16" s="100"/>
      <c r="G16" s="100"/>
    </row>
    <row r="17" spans="1:7" ht="15.5">
      <c r="A17" s="282">
        <v>10</v>
      </c>
      <c r="B17" s="44" t="s">
        <v>601</v>
      </c>
      <c r="C17" s="313" t="s">
        <v>209</v>
      </c>
      <c r="D17" s="313" t="s">
        <v>209</v>
      </c>
    </row>
    <row r="18" spans="1:7" ht="15.5">
      <c r="A18" s="282">
        <v>11</v>
      </c>
      <c r="B18" s="271" t="s">
        <v>602</v>
      </c>
      <c r="C18" s="240"/>
      <c r="D18" s="313">
        <v>0</v>
      </c>
      <c r="F18" s="100"/>
      <c r="G18" s="100"/>
    </row>
    <row r="19" spans="1:7" ht="31">
      <c r="A19" s="291">
        <v>12</v>
      </c>
      <c r="B19" s="98" t="s">
        <v>603</v>
      </c>
      <c r="C19" s="314" t="s">
        <v>209</v>
      </c>
      <c r="D19" s="314" t="s">
        <v>209</v>
      </c>
    </row>
    <row r="20" spans="1:7" ht="15.5">
      <c r="A20" s="282">
        <v>13</v>
      </c>
      <c r="B20" s="72" t="s">
        <v>604</v>
      </c>
      <c r="C20" s="313" t="s">
        <v>209</v>
      </c>
      <c r="D20" s="313" t="s">
        <v>209</v>
      </c>
    </row>
    <row r="21" spans="1:7" ht="15.5">
      <c r="A21" s="282">
        <v>14</v>
      </c>
      <c r="B21" s="72" t="s">
        <v>605</v>
      </c>
      <c r="C21" s="313" t="s">
        <v>209</v>
      </c>
      <c r="D21" s="313" t="s">
        <v>209</v>
      </c>
    </row>
    <row r="22" spans="1:7" ht="15.5">
      <c r="A22" s="282">
        <v>15</v>
      </c>
      <c r="B22" s="240" t="s">
        <v>606</v>
      </c>
      <c r="C22" s="240"/>
      <c r="D22" s="240"/>
      <c r="F22" s="100"/>
    </row>
    <row r="23" spans="1:7" ht="15.5">
      <c r="A23" s="282">
        <v>16</v>
      </c>
      <c r="B23" s="72" t="s">
        <v>607</v>
      </c>
      <c r="C23" s="313" t="s">
        <v>209</v>
      </c>
      <c r="D23" s="313" t="s">
        <v>209</v>
      </c>
    </row>
    <row r="24" spans="1:7" ht="15.5">
      <c r="A24" s="282">
        <v>17</v>
      </c>
      <c r="B24" s="44" t="s">
        <v>608</v>
      </c>
      <c r="C24" s="313" t="s">
        <v>209</v>
      </c>
      <c r="D24" s="315"/>
    </row>
    <row r="25" spans="1:7" ht="15.5">
      <c r="A25" s="282">
        <v>18</v>
      </c>
      <c r="B25" s="44" t="s">
        <v>609</v>
      </c>
      <c r="C25" s="313" t="s">
        <v>209</v>
      </c>
      <c r="D25" s="313" t="s">
        <v>209</v>
      </c>
    </row>
    <row r="26" spans="1:7" ht="15.5">
      <c r="A26" s="282">
        <v>19</v>
      </c>
      <c r="B26" s="44" t="s">
        <v>600</v>
      </c>
      <c r="C26" s="313" t="s">
        <v>209</v>
      </c>
      <c r="D26" s="313" t="s">
        <v>209</v>
      </c>
    </row>
    <row r="27" spans="1:7" ht="15.5">
      <c r="A27" s="282">
        <v>20</v>
      </c>
      <c r="B27" s="44" t="s">
        <v>610</v>
      </c>
      <c r="C27" s="313" t="s">
        <v>209</v>
      </c>
      <c r="D27" s="313" t="s">
        <v>209</v>
      </c>
    </row>
    <row r="28" spans="1:7">
      <c r="C28" s="316"/>
      <c r="D28" s="316"/>
    </row>
    <row r="29" spans="1:7">
      <c r="C29" s="316"/>
      <c r="D29" s="316"/>
    </row>
  </sheetData>
  <mergeCells count="1">
    <mergeCell ref="C6:D6"/>
  </mergeCells>
  <pageMargins left="0.7" right="0.7" top="0.75" bottom="0.75" header="0.3" footer="0.3"/>
  <pageSetup orientation="portrait" r:id="rId1"/>
  <headerFooter>
    <oddHeader>&amp;L&amp;"Calibri"&amp;10&amp;K000000Confidential&amp;1#</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G153"/>
  <sheetViews>
    <sheetView showGridLines="0" zoomScale="80" zoomScaleNormal="80" workbookViewId="0">
      <selection activeCell="C1" sqref="C1"/>
    </sheetView>
  </sheetViews>
  <sheetFormatPr baseColWidth="10" defaultColWidth="17.26953125" defaultRowHeight="12.5" zeroHeight="1"/>
  <cols>
    <col min="1" max="1" width="7.7265625" style="31" customWidth="1"/>
    <col min="2" max="2" width="64.81640625" style="32" customWidth="1"/>
    <col min="3" max="3" width="19.54296875" style="31" customWidth="1"/>
    <col min="4" max="4" width="14" style="31" customWidth="1"/>
    <col min="5" max="5" width="13.26953125" style="31" customWidth="1"/>
    <col min="6" max="16334" width="8.453125" style="31" customWidth="1"/>
    <col min="16335" max="16335" width="19.81640625" style="31" customWidth="1"/>
    <col min="16336" max="16384" width="17.26953125" style="31"/>
  </cols>
  <sheetData>
    <row r="1" spans="1:8" s="58" customFormat="1" ht="20.25" customHeight="1">
      <c r="B1" s="24"/>
      <c r="C1" s="25"/>
      <c r="E1" s="60"/>
    </row>
    <row r="2" spans="1:8" s="58" customFormat="1" ht="20.25" customHeight="1">
      <c r="B2" s="24"/>
      <c r="C2" s="25"/>
      <c r="E2" s="60"/>
    </row>
    <row r="3" spans="1:8" ht="20.149999999999999" customHeight="1"/>
    <row r="4" spans="1:8" s="23" customFormat="1" ht="20">
      <c r="C4" s="95"/>
      <c r="D4" s="95"/>
      <c r="E4" s="95"/>
      <c r="F4" s="95"/>
      <c r="G4" s="95"/>
      <c r="H4" s="95"/>
    </row>
    <row r="5" spans="1:8" s="23" customFormat="1" ht="20">
      <c r="B5" s="94" t="s">
        <v>56</v>
      </c>
      <c r="C5" s="95"/>
      <c r="D5" s="95"/>
      <c r="E5" s="95"/>
      <c r="F5" s="95"/>
      <c r="G5" s="95"/>
      <c r="H5" s="95"/>
    </row>
    <row r="6" spans="1:8" ht="20.149999999999999" customHeight="1">
      <c r="H6"/>
    </row>
    <row r="7" spans="1:8" s="33" customFormat="1" ht="31">
      <c r="A7"/>
      <c r="B7"/>
      <c r="C7" s="66" t="s">
        <v>690</v>
      </c>
    </row>
    <row r="8" spans="1:8" s="39" customFormat="1" ht="15" customHeight="1">
      <c r="A8"/>
      <c r="B8" s="40" t="s">
        <v>108</v>
      </c>
      <c r="C8" s="66" t="s">
        <v>112</v>
      </c>
    </row>
    <row r="9" spans="1:8" s="39" customFormat="1" ht="15.5">
      <c r="A9" s="36">
        <v>1</v>
      </c>
      <c r="B9" s="44" t="s">
        <v>611</v>
      </c>
      <c r="C9" s="45">
        <v>5338856.6881875005</v>
      </c>
    </row>
    <row r="10" spans="1:8" s="39" customFormat="1" ht="15.75" customHeight="1">
      <c r="A10" s="36">
        <v>2</v>
      </c>
      <c r="B10" s="44" t="s">
        <v>612</v>
      </c>
      <c r="C10" s="45">
        <v>0</v>
      </c>
    </row>
    <row r="11" spans="1:8" s="39" customFormat="1" ht="16.399999999999999" customHeight="1">
      <c r="A11" s="36">
        <v>3</v>
      </c>
      <c r="B11" s="44" t="s">
        <v>613</v>
      </c>
      <c r="C11" s="45">
        <v>27589.333287500001</v>
      </c>
    </row>
    <row r="12" spans="1:8" s="39" customFormat="1" ht="16.399999999999999" customHeight="1">
      <c r="A12" s="36">
        <v>4</v>
      </c>
      <c r="B12" s="44" t="s">
        <v>614</v>
      </c>
      <c r="C12" s="45">
        <v>0</v>
      </c>
    </row>
    <row r="13" spans="1:8" s="39" customFormat="1" ht="16.399999999999999" customHeight="1">
      <c r="A13" s="36">
        <v>5</v>
      </c>
      <c r="B13" s="44" t="s">
        <v>615</v>
      </c>
      <c r="C13" s="45" t="s">
        <v>209</v>
      </c>
    </row>
    <row r="14" spans="1:8" s="39" customFormat="1" ht="15.65" customHeight="1">
      <c r="A14" s="36">
        <v>6</v>
      </c>
      <c r="B14" s="44" t="s">
        <v>616</v>
      </c>
      <c r="C14" s="45">
        <v>35573.811512499997</v>
      </c>
    </row>
    <row r="15" spans="1:8" s="39" customFormat="1" ht="15.65" customHeight="1">
      <c r="A15" s="36">
        <v>7</v>
      </c>
      <c r="B15" s="44" t="s">
        <v>617</v>
      </c>
      <c r="C15" s="45" t="s">
        <v>209</v>
      </c>
    </row>
    <row r="16" spans="1:8" s="39" customFormat="1" ht="15" customHeight="1">
      <c r="A16" s="36">
        <v>8</v>
      </c>
      <c r="B16" s="278" t="s">
        <v>618</v>
      </c>
      <c r="C16" s="278"/>
    </row>
    <row r="17" spans="1:4 16334:16335" s="39" customFormat="1" ht="15" customHeight="1">
      <c r="A17" s="36">
        <v>9</v>
      </c>
      <c r="B17" s="165" t="s">
        <v>505</v>
      </c>
      <c r="C17" s="284">
        <v>5402019.8329875004</v>
      </c>
    </row>
    <row r="18" spans="1:4 16334:16335" s="39" customFormat="1" ht="16.399999999999999" customHeight="1"/>
    <row r="19" spans="1:4 16334:16335" s="39" customFormat="1" ht="16.399999999999999" customHeight="1"/>
    <row r="20" spans="1:4 16334:16335" s="39" customFormat="1" ht="16.399999999999999" customHeight="1"/>
    <row r="21" spans="1:4 16334:16335" s="39" customFormat="1" ht="16.399999999999999" customHeight="1"/>
    <row r="22" spans="1:4 16334:16335" s="39" customFormat="1" ht="16.399999999999999" customHeight="1"/>
    <row r="23" spans="1:4 16334:16335" s="39" customFormat="1" ht="16.399999999999999" customHeight="1"/>
    <row r="24" spans="1:4 16334:16335" s="39" customFormat="1" ht="16.399999999999999" customHeight="1">
      <c r="D24" s="48"/>
    </row>
    <row r="25" spans="1:4 16334:16335" s="39" customFormat="1" ht="16.399999999999999" customHeight="1"/>
    <row r="26" spans="1:4 16334:16335" s="39" customFormat="1" ht="31" customHeight="1"/>
    <row r="27" spans="1:4 16334:16335" s="39" customFormat="1" ht="16.399999999999999" customHeight="1"/>
    <row r="28" spans="1:4 16334:16335" s="39" customFormat="1" ht="16.399999999999999" customHeight="1"/>
    <row r="29" spans="1:4 16334:16335" s="39" customFormat="1" ht="32.5" customHeight="1"/>
    <row r="30" spans="1:4 16334:16335" s="39" customFormat="1" ht="16.399999999999999" customHeight="1"/>
    <row r="31" spans="1:4 16334:16335" s="39" customFormat="1" ht="16.399999999999999" customHeight="1">
      <c r="XDF31" s="49"/>
      <c r="XDG31" s="50"/>
    </row>
    <row r="32" spans="1:4 16334:16335" s="39" customFormat="1" ht="16.399999999999999" customHeight="1">
      <c r="XDG32" s="50"/>
    </row>
    <row r="33" spans="4:6 16334:16335" s="39" customFormat="1" ht="22.5" customHeight="1">
      <c r="XDG33" s="50"/>
    </row>
    <row r="34" spans="4:6 16334:16335" s="39" customFormat="1" ht="16.399999999999999" customHeight="1">
      <c r="XDG34" s="50"/>
    </row>
    <row r="35" spans="4:6 16334:16335" s="39" customFormat="1">
      <c r="D35" s="51"/>
      <c r="XDG35" s="50"/>
    </row>
    <row r="36" spans="4:6 16334:16335" s="39" customFormat="1">
      <c r="D36" s="48"/>
      <c r="XDG36" s="50"/>
    </row>
    <row r="37" spans="4:6 16334:16335" s="39" customFormat="1" ht="16.399999999999999" customHeight="1">
      <c r="XDF37" s="49"/>
      <c r="XDG37" s="50"/>
    </row>
    <row r="38" spans="4:6 16334:16335" s="39" customFormat="1" ht="16.399999999999999" customHeight="1">
      <c r="D38" s="408"/>
      <c r="E38" s="409"/>
      <c r="F38" s="53"/>
      <c r="XDG38" s="50"/>
    </row>
    <row r="39" spans="4:6 16334:16335" s="39" customFormat="1" ht="16.399999999999999" customHeight="1">
      <c r="D39" s="408"/>
      <c r="E39" s="409"/>
      <c r="F39" s="53"/>
      <c r="XDG39" s="50"/>
    </row>
    <row r="40" spans="4:6 16334:16335" s="39" customFormat="1" ht="56.15" customHeight="1">
      <c r="D40" s="408"/>
      <c r="E40" s="409"/>
      <c r="XDG40" s="50"/>
    </row>
    <row r="41" spans="4:6 16334:16335" s="39" customFormat="1" ht="46" customHeight="1">
      <c r="D41" s="408"/>
      <c r="E41" s="409"/>
      <c r="XDG41" s="50"/>
    </row>
    <row r="42" spans="4:6 16334:16335" s="39" customFormat="1" ht="16.399999999999999" customHeight="1">
      <c r="D42" s="54"/>
      <c r="XDF42" s="49"/>
      <c r="XDG42" s="50"/>
    </row>
    <row r="43" spans="4:6 16334:16335" s="39" customFormat="1" ht="16.399999999999999" customHeight="1">
      <c r="D43" s="54"/>
      <c r="XDG43" s="50"/>
    </row>
    <row r="44" spans="4:6 16334:16335" s="39" customFormat="1" ht="16.399999999999999" customHeight="1">
      <c r="D44" s="54"/>
      <c r="XDG44" s="50"/>
    </row>
    <row r="45" spans="4:6 16334:16335" s="39" customFormat="1" ht="16.399999999999999" customHeight="1">
      <c r="D45" s="54"/>
      <c r="E45" s="55"/>
      <c r="XDG45" s="50"/>
    </row>
    <row r="46" spans="4:6 16334:16335" s="39" customFormat="1" ht="16.399999999999999" customHeight="1">
      <c r="D46" s="54"/>
      <c r="XDF46" s="49"/>
      <c r="XDG46" s="50"/>
    </row>
    <row r="47" spans="4:6 16334:16335" s="39" customFormat="1" ht="16.399999999999999" customHeight="1">
      <c r="D47" s="54"/>
      <c r="XDG47" s="50"/>
    </row>
    <row r="48" spans="4:6 16334:16335" s="39" customFormat="1" ht="16.399999999999999" customHeight="1">
      <c r="D48" s="54"/>
      <c r="XDG48" s="50"/>
    </row>
    <row r="49" spans="2:5 16335:16335" s="39" customFormat="1" ht="16.399999999999999" customHeight="1">
      <c r="D49" s="56"/>
      <c r="E49" s="57"/>
      <c r="XDG49" s="50"/>
    </row>
    <row r="50" spans="2:5 16335:16335" s="39" customFormat="1" ht="16.399999999999999" customHeight="1">
      <c r="B50" s="58"/>
    </row>
    <row r="51" spans="2:5 16335:16335" s="39" customFormat="1" ht="15.5">
      <c r="B51" s="36" t="s">
        <v>164</v>
      </c>
    </row>
    <row r="52" spans="2:5 16335:16335" s="39" customFormat="1" ht="15" customHeight="1">
      <c r="B52" s="59" t="s">
        <v>165</v>
      </c>
    </row>
    <row r="53" spans="2:5 16335:16335" ht="16.5" hidden="1" customHeight="1"/>
    <row r="54" spans="2:5 16335:16335" ht="12.75" hidden="1" customHeight="1"/>
    <row r="55" spans="2:5 16335:16335" ht="12.75" hidden="1" customHeight="1"/>
    <row r="56" spans="2:5 16335:16335" ht="12.75" hidden="1" customHeight="1"/>
    <row r="57" spans="2:5 16335:16335" ht="12.75" hidden="1" customHeight="1"/>
    <row r="58" spans="2:5 16335:16335" ht="12.75" hidden="1" customHeight="1"/>
    <row r="59" spans="2:5 16335:16335" ht="12.75" hidden="1" customHeight="1"/>
    <row r="60" spans="2:5 16335:16335" ht="12.75" hidden="1" customHeight="1"/>
    <row r="61" spans="2:5 16335:16335" ht="12.75" hidden="1" customHeight="1"/>
    <row r="62" spans="2:5 16335:16335" ht="12.75" hidden="1" customHeight="1"/>
    <row r="63" spans="2:5 16335:16335" ht="12.75" hidden="1" customHeight="1"/>
    <row r="64" spans="2:5 16335:16335"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6.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sheetData>
  <mergeCells count="2">
    <mergeCell ref="D38:D41"/>
    <mergeCell ref="E38:E41"/>
  </mergeCells>
  <pageMargins left="0.7" right="0.7" top="0.75" bottom="0.75" header="0.3" footer="0.3"/>
  <pageSetup orientation="portrait" r:id="rId1"/>
  <headerFooter>
    <oddHeader>&amp;L&amp;"Calibri"&amp;10&amp;K000000Confidential&amp;1#</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zoomScale="80" zoomScaleNormal="80" workbookViewId="0">
      <selection activeCell="C1" sqref="C1"/>
    </sheetView>
  </sheetViews>
  <sheetFormatPr baseColWidth="10" defaultColWidth="9.26953125" defaultRowHeight="14.5"/>
  <cols>
    <col min="1" max="1" width="7.7265625" style="166" customWidth="1"/>
    <col min="2" max="2" width="102.54296875" style="166" customWidth="1"/>
    <col min="3" max="4" width="20.81640625" style="166" customWidth="1"/>
    <col min="5" max="8" width="22.26953125" style="166" customWidth="1"/>
    <col min="9" max="16384" width="9.26953125" style="166"/>
  </cols>
  <sheetData>
    <row r="1" spans="1:8" s="58" customFormat="1" ht="20.25" customHeight="1">
      <c r="B1" s="321"/>
      <c r="C1" s="322"/>
      <c r="E1" s="60"/>
    </row>
    <row r="2" spans="1:8" s="58" customFormat="1" ht="20.25" customHeight="1">
      <c r="B2" s="321"/>
      <c r="C2" s="322"/>
      <c r="E2" s="60"/>
    </row>
    <row r="5" spans="1:8" s="323" customFormat="1" ht="20">
      <c r="B5" s="94" t="s">
        <v>60</v>
      </c>
      <c r="C5" s="324"/>
      <c r="D5" s="324"/>
      <c r="E5" s="324"/>
      <c r="F5" s="324"/>
      <c r="G5" s="324"/>
      <c r="H5" s="324"/>
    </row>
    <row r="6" spans="1:8" s="323" customFormat="1" ht="20">
      <c r="B6" s="94"/>
      <c r="C6" s="324"/>
      <c r="D6" s="324"/>
      <c r="E6" s="324"/>
      <c r="F6" s="324"/>
      <c r="G6" s="324"/>
      <c r="H6" s="324"/>
    </row>
    <row r="7" spans="1:8" ht="15.5">
      <c r="A7" s="87"/>
      <c r="B7" s="87"/>
      <c r="C7" s="410" t="s">
        <v>109</v>
      </c>
      <c r="D7" s="411"/>
      <c r="E7" s="325"/>
      <c r="F7" s="325"/>
      <c r="G7" s="325"/>
      <c r="H7" s="325"/>
    </row>
    <row r="8" spans="1:8" ht="46.5">
      <c r="A8" s="87"/>
      <c r="B8" s="347" t="s">
        <v>619</v>
      </c>
      <c r="C8" s="326" t="s">
        <v>620</v>
      </c>
      <c r="D8" s="326" t="s">
        <v>621</v>
      </c>
    </row>
    <row r="9" spans="1:8" ht="15.5">
      <c r="A9" s="87"/>
      <c r="B9" s="327" t="s">
        <v>622</v>
      </c>
      <c r="C9" s="398" t="s">
        <v>112</v>
      </c>
      <c r="D9" s="407"/>
    </row>
    <row r="10" spans="1:8" ht="15.5">
      <c r="A10" s="87">
        <v>1</v>
      </c>
      <c r="B10" s="179" t="s">
        <v>623</v>
      </c>
      <c r="C10" s="318">
        <v>6260716.2294395398</v>
      </c>
      <c r="D10" s="318">
        <v>6259639.4525738908</v>
      </c>
    </row>
    <row r="11" spans="1:8" ht="15.5">
      <c r="A11" s="87"/>
      <c r="B11" s="327" t="s">
        <v>624</v>
      </c>
      <c r="C11" s="328"/>
      <c r="D11" s="328"/>
    </row>
    <row r="12" spans="1:8" ht="31">
      <c r="A12" s="87">
        <v>2</v>
      </c>
      <c r="B12" s="319" t="s">
        <v>625</v>
      </c>
      <c r="C12" s="318">
        <v>18657518.840886459</v>
      </c>
      <c r="D12" s="318">
        <v>1233450.9670853324</v>
      </c>
    </row>
    <row r="13" spans="1:8" ht="15.5">
      <c r="A13" s="87">
        <v>3</v>
      </c>
      <c r="B13" s="329" t="s">
        <v>626</v>
      </c>
      <c r="C13" s="318">
        <v>12646018.340066275</v>
      </c>
      <c r="D13" s="318">
        <v>632300.91700331389</v>
      </c>
    </row>
    <row r="14" spans="1:8" ht="15" customHeight="1">
      <c r="A14" s="87">
        <v>4</v>
      </c>
      <c r="B14" s="317" t="s">
        <v>627</v>
      </c>
      <c r="C14" s="318">
        <v>6011500.5008201841</v>
      </c>
      <c r="D14" s="318">
        <v>601150.05008201848</v>
      </c>
    </row>
    <row r="15" spans="1:8" ht="30" customHeight="1">
      <c r="A15" s="87">
        <v>5</v>
      </c>
      <c r="B15" s="319" t="s">
        <v>628</v>
      </c>
      <c r="C15" s="318">
        <v>2078278.4917239642</v>
      </c>
      <c r="D15" s="318">
        <v>2322680.2818906452</v>
      </c>
    </row>
    <row r="16" spans="1:8" ht="15.5">
      <c r="A16" s="87">
        <v>6</v>
      </c>
      <c r="B16" s="329" t="s">
        <v>629</v>
      </c>
      <c r="C16" s="320">
        <v>0</v>
      </c>
      <c r="D16" s="320">
        <v>0</v>
      </c>
    </row>
    <row r="17" spans="1:4" ht="15.5">
      <c r="A17" s="87">
        <v>7</v>
      </c>
      <c r="B17" s="329" t="s">
        <v>630</v>
      </c>
      <c r="C17" s="318">
        <v>2012544.4389695118</v>
      </c>
      <c r="D17" s="318">
        <v>2256946.2291361927</v>
      </c>
    </row>
    <row r="18" spans="1:4" ht="15.5">
      <c r="A18" s="87">
        <v>8</v>
      </c>
      <c r="B18" s="329" t="s">
        <v>631</v>
      </c>
      <c r="C18" s="318">
        <v>65734.052754452554</v>
      </c>
      <c r="D18" s="318">
        <v>65734.052754452554</v>
      </c>
    </row>
    <row r="19" spans="1:4" ht="33" customHeight="1">
      <c r="A19" s="87">
        <v>9</v>
      </c>
      <c r="B19" s="319" t="s">
        <v>632</v>
      </c>
      <c r="C19" s="318">
        <v>285932.60266533331</v>
      </c>
      <c r="D19" s="318">
        <v>57186.520533066672</v>
      </c>
    </row>
    <row r="20" spans="1:4" ht="15.5">
      <c r="A20" s="87">
        <v>10</v>
      </c>
      <c r="B20" s="181" t="s">
        <v>633</v>
      </c>
      <c r="C20" s="318">
        <v>12583656.487167155</v>
      </c>
      <c r="D20" s="318">
        <v>3359940.2425844581</v>
      </c>
    </row>
    <row r="21" spans="1:4" ht="15.5">
      <c r="A21" s="87">
        <v>11</v>
      </c>
      <c r="B21" s="329" t="s">
        <v>634</v>
      </c>
      <c r="C21" s="318">
        <v>2560445.2099966663</v>
      </c>
      <c r="D21" s="318">
        <v>2553185.2180860662</v>
      </c>
    </row>
    <row r="22" spans="1:4" ht="15.5">
      <c r="A22" s="87">
        <v>12</v>
      </c>
      <c r="B22" s="329" t="s">
        <v>635</v>
      </c>
      <c r="C22" s="318">
        <v>0</v>
      </c>
      <c r="D22" s="318">
        <v>0</v>
      </c>
    </row>
    <row r="23" spans="1:4" ht="15.5">
      <c r="A23" s="87">
        <v>13</v>
      </c>
      <c r="B23" s="329" t="s">
        <v>636</v>
      </c>
      <c r="C23" s="318">
        <v>10023211.277170489</v>
      </c>
      <c r="D23" s="318">
        <v>806755.0244983919</v>
      </c>
    </row>
    <row r="24" spans="1:4" ht="15.5">
      <c r="A24" s="87">
        <v>14</v>
      </c>
      <c r="B24" s="181" t="s">
        <v>637</v>
      </c>
      <c r="C24" s="318">
        <v>2744684.672148698</v>
      </c>
      <c r="D24" s="318">
        <v>2095868.0174930859</v>
      </c>
    </row>
    <row r="25" spans="1:4" ht="15.5">
      <c r="A25" s="87">
        <v>15</v>
      </c>
      <c r="B25" s="181" t="s">
        <v>638</v>
      </c>
      <c r="C25" s="318">
        <v>2306397.1029782994</v>
      </c>
      <c r="D25" s="318">
        <v>227538.62951014831</v>
      </c>
    </row>
    <row r="26" spans="1:4" ht="15.5">
      <c r="A26" s="87">
        <v>16</v>
      </c>
      <c r="B26" s="181" t="s">
        <v>639</v>
      </c>
      <c r="C26" s="330"/>
      <c r="D26" s="320">
        <v>9296664.6590967346</v>
      </c>
    </row>
    <row r="27" spans="1:4" ht="15.5">
      <c r="A27" s="87"/>
      <c r="B27" s="331" t="s">
        <v>640</v>
      </c>
      <c r="C27" s="328"/>
      <c r="D27" s="328"/>
    </row>
    <row r="28" spans="1:4" ht="15.5">
      <c r="A28" s="87">
        <v>17</v>
      </c>
      <c r="B28" s="181" t="s">
        <v>641</v>
      </c>
      <c r="C28" s="318">
        <v>3520938.5565098603</v>
      </c>
      <c r="D28" s="318">
        <v>1053758.4902853696</v>
      </c>
    </row>
    <row r="29" spans="1:4" ht="30.75" customHeight="1">
      <c r="A29" s="87">
        <v>18</v>
      </c>
      <c r="B29" s="319" t="s">
        <v>642</v>
      </c>
      <c r="C29" s="318">
        <v>1930960.2887349683</v>
      </c>
      <c r="D29" s="318">
        <v>1921571.0013013016</v>
      </c>
    </row>
    <row r="30" spans="1:4" ht="15.5">
      <c r="A30" s="87">
        <v>19</v>
      </c>
      <c r="B30" s="179" t="s">
        <v>643</v>
      </c>
      <c r="C30" s="318">
        <v>3672140.6970195859</v>
      </c>
      <c r="D30" s="318">
        <v>2301376.5072236666</v>
      </c>
    </row>
    <row r="31" spans="1:4" ht="15.5">
      <c r="A31" s="87">
        <v>20</v>
      </c>
      <c r="B31" s="181" t="s">
        <v>644</v>
      </c>
      <c r="C31" s="330"/>
      <c r="D31" s="320">
        <v>5276705.9988103379</v>
      </c>
    </row>
    <row r="32" spans="1:4" ht="15.5">
      <c r="A32" s="87"/>
      <c r="D32" s="332" t="s">
        <v>645</v>
      </c>
    </row>
    <row r="33" spans="1:5" ht="15.5">
      <c r="A33" s="87">
        <v>21</v>
      </c>
      <c r="B33" s="181" t="s">
        <v>646</v>
      </c>
      <c r="C33" s="330"/>
      <c r="D33" s="320">
        <v>6259639</v>
      </c>
    </row>
    <row r="34" spans="1:5" ht="15.5">
      <c r="A34" s="87">
        <v>22</v>
      </c>
      <c r="B34" s="181" t="s">
        <v>158</v>
      </c>
      <c r="C34" s="330"/>
      <c r="D34" s="320">
        <v>3561507.914170519</v>
      </c>
    </row>
    <row r="35" spans="1:5" ht="15.5">
      <c r="A35" s="87">
        <v>23</v>
      </c>
      <c r="B35" s="181" t="s">
        <v>647</v>
      </c>
      <c r="C35" s="330"/>
      <c r="D35" s="333">
        <v>1.7614580844545287</v>
      </c>
      <c r="E35" s="334"/>
    </row>
    <row r="36" spans="1:5" ht="15.5">
      <c r="A36" s="87"/>
      <c r="B36" s="87"/>
      <c r="C36" s="87"/>
      <c r="D36" s="87"/>
    </row>
    <row r="37" spans="1:5" ht="15.5">
      <c r="B37" s="335" t="s">
        <v>462</v>
      </c>
    </row>
    <row r="38" spans="1:5">
      <c r="D38" s="336"/>
    </row>
    <row r="39" spans="1:5">
      <c r="D39" s="336"/>
    </row>
    <row r="40" spans="1:5">
      <c r="D40" s="337"/>
    </row>
  </sheetData>
  <mergeCells count="2">
    <mergeCell ref="C7:D7"/>
    <mergeCell ref="C9:D9"/>
  </mergeCells>
  <pageMargins left="0.7" right="0.7" top="0.75" bottom="0.75" header="0.3" footer="0.3"/>
  <pageSetup orientation="portrait" r:id="rId1"/>
  <headerFooter>
    <oddHeader>&amp;L&amp;"Calibri"&amp;10&amp;K000000Confidential&amp;1#</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G50"/>
  <sheetViews>
    <sheetView showGridLines="0" zoomScale="55" zoomScaleNormal="55" workbookViewId="0">
      <selection activeCell="C2" sqref="C2"/>
    </sheetView>
  </sheetViews>
  <sheetFormatPr baseColWidth="10" defaultColWidth="17.26953125" defaultRowHeight="12.5"/>
  <cols>
    <col min="1" max="1" width="7.7265625" style="31" customWidth="1"/>
    <col min="2" max="2" width="94.6328125" style="32" customWidth="1"/>
    <col min="3" max="7" width="24.36328125" style="31" customWidth="1"/>
    <col min="8" max="16334" width="8.453125" style="31" customWidth="1"/>
    <col min="16335" max="16335" width="19.81640625" style="31" customWidth="1"/>
    <col min="16336" max="16384" width="17.26953125" style="31"/>
  </cols>
  <sheetData>
    <row r="1" spans="1:8" s="58" customFormat="1" ht="20">
      <c r="B1" s="24"/>
      <c r="C1" s="25"/>
      <c r="E1" s="60"/>
    </row>
    <row r="2" spans="1:8" s="58" customFormat="1" ht="20">
      <c r="B2" s="24"/>
      <c r="C2" s="25"/>
      <c r="E2" s="60"/>
    </row>
    <row r="4" spans="1:8" ht="14.5">
      <c r="H4"/>
    </row>
    <row r="5" spans="1:8" s="33" customFormat="1" ht="20">
      <c r="B5" s="34" t="s">
        <v>63</v>
      </c>
      <c r="C5" s="35"/>
    </row>
    <row r="6" spans="1:8" s="39" customFormat="1" ht="15.5">
      <c r="A6" s="36"/>
      <c r="B6" s="36"/>
      <c r="C6" s="419" t="s">
        <v>1</v>
      </c>
      <c r="D6" s="420"/>
      <c r="E6" s="420"/>
      <c r="F6" s="420"/>
      <c r="G6" s="420"/>
    </row>
    <row r="7" spans="1:8" s="39" customFormat="1" ht="15.5">
      <c r="A7" s="167"/>
      <c r="B7" s="417" t="s">
        <v>619</v>
      </c>
      <c r="C7" s="412" t="s">
        <v>648</v>
      </c>
      <c r="D7" s="413"/>
      <c r="E7" s="413"/>
      <c r="F7" s="414"/>
      <c r="G7" s="415" t="s">
        <v>649</v>
      </c>
    </row>
    <row r="8" spans="1:8" s="39" customFormat="1" ht="31">
      <c r="A8" s="167"/>
      <c r="B8" s="418"/>
      <c r="C8" s="110" t="s">
        <v>650</v>
      </c>
      <c r="D8" s="286" t="s">
        <v>651</v>
      </c>
      <c r="E8" s="287" t="s">
        <v>652</v>
      </c>
      <c r="F8" s="287" t="s">
        <v>653</v>
      </c>
      <c r="G8" s="416"/>
    </row>
    <row r="9" spans="1:8" s="39" customFormat="1" ht="15.5">
      <c r="A9" s="168"/>
      <c r="B9" s="42" t="s">
        <v>654</v>
      </c>
      <c r="C9" s="169"/>
      <c r="D9" s="169"/>
      <c r="E9" s="169"/>
      <c r="F9" s="169"/>
      <c r="G9" s="169"/>
    </row>
    <row r="10" spans="1:8" s="39" customFormat="1" ht="15.5">
      <c r="A10" s="167">
        <v>1</v>
      </c>
      <c r="B10" s="170" t="s">
        <v>655</v>
      </c>
      <c r="C10" s="172">
        <v>3580099.6834359998</v>
      </c>
      <c r="D10" s="172">
        <v>0</v>
      </c>
      <c r="E10" s="172">
        <v>0</v>
      </c>
      <c r="F10" s="172">
        <v>2468451.0201916508</v>
      </c>
      <c r="G10" s="172">
        <v>5665381.3030289998</v>
      </c>
    </row>
    <row r="11" spans="1:8" s="39" customFormat="1" ht="15.5">
      <c r="A11" s="167">
        <v>2</v>
      </c>
      <c r="B11" s="171" t="s">
        <v>656</v>
      </c>
      <c r="C11" s="172">
        <v>3580099.6834359998</v>
      </c>
      <c r="D11" s="172">
        <v>0</v>
      </c>
      <c r="E11" s="172">
        <v>0</v>
      </c>
      <c r="F11" s="172">
        <v>2468451.0201916508</v>
      </c>
      <c r="G11" s="172">
        <v>5665381.3030289998</v>
      </c>
    </row>
    <row r="12" spans="1:8" s="39" customFormat="1" ht="15.5">
      <c r="A12" s="167">
        <v>3</v>
      </c>
      <c r="B12" s="171" t="s">
        <v>657</v>
      </c>
      <c r="C12" s="172">
        <v>0</v>
      </c>
      <c r="D12" s="172">
        <v>0</v>
      </c>
      <c r="E12" s="172">
        <v>0</v>
      </c>
      <c r="F12" s="172">
        <v>0</v>
      </c>
      <c r="G12" s="172">
        <v>0</v>
      </c>
    </row>
    <row r="13" spans="1:8" s="39" customFormat="1" ht="31">
      <c r="A13" s="167">
        <v>4</v>
      </c>
      <c r="B13" s="170" t="s">
        <v>625</v>
      </c>
      <c r="C13" s="172">
        <v>12563605.033860475</v>
      </c>
      <c r="D13" s="172">
        <v>9543628.1185806692</v>
      </c>
      <c r="E13" s="172">
        <v>475764.95265825221</v>
      </c>
      <c r="F13" s="172">
        <v>30552.613804702869</v>
      </c>
      <c r="G13" s="172">
        <v>20201216.344159331</v>
      </c>
    </row>
    <row r="14" spans="1:8" s="39" customFormat="1" ht="15.5">
      <c r="A14" s="167">
        <v>5</v>
      </c>
      <c r="B14" s="171" t="s">
        <v>626</v>
      </c>
      <c r="C14" s="172">
        <v>12563605.033860475</v>
      </c>
      <c r="D14" s="172">
        <v>82413.306205856032</v>
      </c>
      <c r="E14" s="172">
        <v>0</v>
      </c>
      <c r="F14" s="172">
        <v>0</v>
      </c>
      <c r="G14" s="172">
        <v>11381416.506062962</v>
      </c>
    </row>
    <row r="15" spans="1:8" s="39" customFormat="1" ht="31">
      <c r="A15" s="167">
        <v>6</v>
      </c>
      <c r="B15" s="171" t="s">
        <v>627</v>
      </c>
      <c r="C15" s="172">
        <v>0</v>
      </c>
      <c r="D15" s="172">
        <v>9461214.8123748153</v>
      </c>
      <c r="E15" s="172">
        <v>475764.95265825221</v>
      </c>
      <c r="F15" s="172">
        <v>30552.613804702869</v>
      </c>
      <c r="G15" s="172">
        <v>8819799.8380963691</v>
      </c>
    </row>
    <row r="16" spans="1:8" s="39" customFormat="1" ht="31">
      <c r="A16" s="167">
        <v>7</v>
      </c>
      <c r="B16" s="170" t="s">
        <v>658</v>
      </c>
      <c r="C16" s="172">
        <v>1256109.8014839999</v>
      </c>
      <c r="D16" s="172">
        <v>4307082.2616278827</v>
      </c>
      <c r="E16" s="172">
        <v>3397467.9381377185</v>
      </c>
      <c r="F16" s="172">
        <v>250213.03961689095</v>
      </c>
      <c r="G16" s="172">
        <v>2269615.4464715892</v>
      </c>
    </row>
    <row r="17" spans="1:7 16334:16335" s="39" customFormat="1" ht="15.5">
      <c r="A17" s="167">
        <v>8</v>
      </c>
      <c r="B17" s="171" t="s">
        <v>629</v>
      </c>
      <c r="C17" s="172">
        <v>0</v>
      </c>
      <c r="D17" s="172">
        <v>0</v>
      </c>
      <c r="E17" s="172">
        <v>0</v>
      </c>
      <c r="F17" s="172">
        <v>0</v>
      </c>
      <c r="G17" s="172">
        <v>0</v>
      </c>
    </row>
    <row r="18" spans="1:7 16334:16335" s="39" customFormat="1" ht="15.5">
      <c r="A18" s="167">
        <v>9</v>
      </c>
      <c r="B18" s="171" t="s">
        <v>659</v>
      </c>
      <c r="C18" s="172">
        <v>1256109.8014839999</v>
      </c>
      <c r="D18" s="172">
        <v>4307082.2616278827</v>
      </c>
      <c r="E18" s="172">
        <v>3397467.9381377185</v>
      </c>
      <c r="F18" s="172">
        <v>250213.03961689095</v>
      </c>
      <c r="G18" s="172">
        <v>2269615.4464715892</v>
      </c>
    </row>
    <row r="19" spans="1:7 16334:16335" s="39" customFormat="1" ht="15.5">
      <c r="A19" s="167">
        <v>10</v>
      </c>
      <c r="B19" s="170" t="s">
        <v>660</v>
      </c>
      <c r="C19" s="172">
        <v>992263.17965081974</v>
      </c>
      <c r="D19" s="172">
        <v>0</v>
      </c>
      <c r="E19" s="172">
        <v>0</v>
      </c>
      <c r="F19" s="172">
        <v>0</v>
      </c>
      <c r="G19" s="172">
        <v>0</v>
      </c>
    </row>
    <row r="20" spans="1:7 16334:16335" s="39" customFormat="1" ht="15.5">
      <c r="A20" s="167">
        <v>11</v>
      </c>
      <c r="B20" s="170" t="s">
        <v>661</v>
      </c>
      <c r="C20" s="172">
        <v>1103525.6482051676</v>
      </c>
      <c r="D20" s="172">
        <v>1569670.5861530541</v>
      </c>
      <c r="E20" s="172">
        <v>6023140.3817920396</v>
      </c>
      <c r="F20" s="172">
        <v>10940025.516633872</v>
      </c>
      <c r="G20" s="172">
        <v>11000472.684932264</v>
      </c>
    </row>
    <row r="21" spans="1:7 16334:16335" s="39" customFormat="1" ht="15.5">
      <c r="A21" s="167">
        <v>12</v>
      </c>
      <c r="B21" s="171" t="s">
        <v>662</v>
      </c>
      <c r="C21" s="285"/>
      <c r="D21" s="172">
        <v>228903.70378066666</v>
      </c>
      <c r="E21" s="172">
        <v>962412.78138766659</v>
      </c>
      <c r="F21" s="172">
        <v>1680786.4287779999</v>
      </c>
      <c r="G21" s="285"/>
    </row>
    <row r="22" spans="1:7 16334:16335" s="39" customFormat="1" ht="15.5">
      <c r="A22" s="167">
        <v>13</v>
      </c>
      <c r="B22" s="171" t="s">
        <v>663</v>
      </c>
      <c r="C22" s="172">
        <v>1103525.6482051676</v>
      </c>
      <c r="D22" s="172">
        <v>1340766.8823723875</v>
      </c>
      <c r="E22" s="172">
        <v>5060727.6004043734</v>
      </c>
      <c r="F22" s="172">
        <v>9259239.0878558718</v>
      </c>
      <c r="G22" s="172">
        <v>11000472.684932264</v>
      </c>
    </row>
    <row r="23" spans="1:7 16334:16335" s="39" customFormat="1" ht="15.5">
      <c r="A23" s="167">
        <v>14</v>
      </c>
      <c r="B23" s="170" t="s">
        <v>664</v>
      </c>
      <c r="C23" s="285"/>
      <c r="D23" s="285"/>
      <c r="E23" s="285"/>
      <c r="F23" s="285"/>
      <c r="G23" s="289">
        <v>39136685.778592184</v>
      </c>
    </row>
    <row r="24" spans="1:7 16334:16335" s="39" customFormat="1" ht="15.5">
      <c r="A24" s="167"/>
      <c r="B24" s="42" t="s">
        <v>665</v>
      </c>
      <c r="C24" s="174"/>
      <c r="D24" s="174"/>
      <c r="E24" s="174"/>
      <c r="F24" s="174"/>
      <c r="G24" s="175"/>
    </row>
    <row r="25" spans="1:7 16334:16335" s="39" customFormat="1" ht="15.5">
      <c r="A25" s="167">
        <v>15</v>
      </c>
      <c r="B25" s="170" t="s">
        <v>666</v>
      </c>
      <c r="C25" s="285"/>
      <c r="D25" s="285"/>
      <c r="E25" s="285"/>
      <c r="F25" s="285"/>
      <c r="G25" s="172">
        <v>487771.48000343534</v>
      </c>
    </row>
    <row r="26" spans="1:7 16334:16335" s="39" customFormat="1" ht="15.5">
      <c r="A26" s="167">
        <v>16</v>
      </c>
      <c r="B26" s="170" t="s">
        <v>667</v>
      </c>
      <c r="C26" s="172">
        <v>8722.8280356666655</v>
      </c>
      <c r="D26" s="172">
        <v>861615.99495282967</v>
      </c>
      <c r="E26" s="172">
        <v>801.89425600000004</v>
      </c>
      <c r="F26" s="172">
        <v>0</v>
      </c>
      <c r="G26" s="172">
        <v>138349.1557589375</v>
      </c>
    </row>
    <row r="27" spans="1:7 16334:16335" s="39" customFormat="1" ht="15.5">
      <c r="A27" s="167">
        <v>17</v>
      </c>
      <c r="B27" s="170" t="s">
        <v>668</v>
      </c>
      <c r="C27" s="172">
        <v>1381831.4162908974</v>
      </c>
      <c r="D27" s="172">
        <v>7509091.0819343757</v>
      </c>
      <c r="E27" s="172">
        <v>4590022.1451147813</v>
      </c>
      <c r="F27" s="172">
        <v>35064952.973822087</v>
      </c>
      <c r="G27" s="172">
        <v>28692443.273318831</v>
      </c>
    </row>
    <row r="28" spans="1:7 16334:16335" s="39" customFormat="1" ht="15.5">
      <c r="A28" s="167">
        <v>18</v>
      </c>
      <c r="B28" s="171" t="s">
        <v>669</v>
      </c>
      <c r="C28" s="172">
        <v>214600.46523291443</v>
      </c>
      <c r="D28" s="172">
        <v>5197755.0681880042</v>
      </c>
      <c r="E28" s="172">
        <v>2610648.6587380543</v>
      </c>
      <c r="F28" s="172">
        <v>9378984.2348088827</v>
      </c>
      <c r="G28" s="172">
        <v>10516112.433320925</v>
      </c>
    </row>
    <row r="29" spans="1:7 16334:16335" s="39" customFormat="1" ht="31">
      <c r="A29" s="167">
        <v>19</v>
      </c>
      <c r="B29" s="171" t="s">
        <v>670</v>
      </c>
      <c r="C29" s="172">
        <v>1167230.9510579831</v>
      </c>
      <c r="D29" s="172">
        <v>1331167.2258520969</v>
      </c>
      <c r="E29" s="172">
        <v>1186069.8829198708</v>
      </c>
      <c r="F29" s="172">
        <v>3007872.2203929904</v>
      </c>
      <c r="G29" s="172">
        <v>4237017.3092949232</v>
      </c>
      <c r="XDF29" s="49"/>
      <c r="XDG29" s="50"/>
    </row>
    <row r="30" spans="1:7 16334:16335" s="39" customFormat="1" ht="31">
      <c r="A30" s="167">
        <v>20</v>
      </c>
      <c r="B30" s="171" t="s">
        <v>671</v>
      </c>
      <c r="C30" s="172">
        <v>0</v>
      </c>
      <c r="D30" s="172">
        <v>0</v>
      </c>
      <c r="E30" s="172">
        <v>0</v>
      </c>
      <c r="F30" s="172">
        <v>1916825.1389963296</v>
      </c>
      <c r="G30" s="172">
        <v>1682377.7917238425</v>
      </c>
      <c r="XDG30" s="50"/>
    </row>
    <row r="31" spans="1:7 16334:16335" s="39" customFormat="1" ht="31">
      <c r="A31" s="176">
        <v>21</v>
      </c>
      <c r="B31" s="290" t="s">
        <v>672</v>
      </c>
      <c r="C31" s="285"/>
      <c r="D31" s="285"/>
      <c r="E31" s="285"/>
      <c r="F31" s="285"/>
      <c r="G31" s="285"/>
      <c r="XDG31" s="50"/>
    </row>
    <row r="32" spans="1:7 16334:16335" s="39" customFormat="1" ht="15.5">
      <c r="A32" s="167">
        <v>22</v>
      </c>
      <c r="B32" s="177" t="s">
        <v>673</v>
      </c>
      <c r="C32" s="172">
        <v>0</v>
      </c>
      <c r="D32" s="172">
        <v>980168.78789427504</v>
      </c>
      <c r="E32" s="172">
        <v>793303.60345685645</v>
      </c>
      <c r="F32" s="172">
        <v>20761271.379623882</v>
      </c>
      <c r="G32" s="172">
        <v>12256935.738979142</v>
      </c>
      <c r="XDG32" s="50"/>
    </row>
    <row r="33" spans="1:7 16334:16335" s="39" customFormat="1" ht="31">
      <c r="A33" s="176">
        <v>23</v>
      </c>
      <c r="B33" s="290" t="s">
        <v>672</v>
      </c>
      <c r="C33" s="285"/>
      <c r="D33" s="285"/>
      <c r="E33" s="285"/>
      <c r="F33" s="285"/>
      <c r="G33" s="285"/>
      <c r="XDG33" s="50"/>
    </row>
    <row r="34" spans="1:7 16334:16335" s="39" customFormat="1" ht="31">
      <c r="A34" s="167">
        <v>24</v>
      </c>
      <c r="B34" s="177" t="s">
        <v>674</v>
      </c>
      <c r="C34" s="172">
        <v>0</v>
      </c>
      <c r="D34" s="172">
        <v>0</v>
      </c>
      <c r="E34" s="172">
        <v>0</v>
      </c>
      <c r="F34" s="172">
        <v>0</v>
      </c>
      <c r="G34" s="172">
        <v>0</v>
      </c>
      <c r="XDG34" s="50"/>
    </row>
    <row r="35" spans="1:7 16334:16335" s="39" customFormat="1" ht="15.5">
      <c r="A35" s="167">
        <v>25</v>
      </c>
      <c r="B35" s="170" t="s">
        <v>675</v>
      </c>
      <c r="C35" s="172"/>
      <c r="D35" s="172"/>
      <c r="E35" s="172"/>
      <c r="F35" s="172"/>
      <c r="G35" s="172"/>
      <c r="XDF35" s="49"/>
      <c r="XDG35" s="50"/>
    </row>
    <row r="36" spans="1:7 16334:16335" s="39" customFormat="1" ht="15.5">
      <c r="A36" s="167">
        <v>26</v>
      </c>
      <c r="B36" s="170" t="s">
        <v>676</v>
      </c>
      <c r="C36" s="172">
        <v>5887750.3146793647</v>
      </c>
      <c r="D36" s="172">
        <v>12416558.703179143</v>
      </c>
      <c r="E36" s="172">
        <v>757087.53863186669</v>
      </c>
      <c r="F36" s="172">
        <v>4933363.620610768</v>
      </c>
      <c r="G36" s="172">
        <v>6721609.7670966303</v>
      </c>
      <c r="XDG36" s="50"/>
    </row>
    <row r="37" spans="1:7 16334:16335" s="39" customFormat="1" ht="15.5">
      <c r="A37" s="167">
        <v>27</v>
      </c>
      <c r="B37" s="171" t="s">
        <v>677</v>
      </c>
      <c r="C37" s="173"/>
      <c r="D37" s="285"/>
      <c r="E37" s="285"/>
      <c r="F37" s="285"/>
      <c r="G37" s="285"/>
      <c r="XDG37" s="50"/>
    </row>
    <row r="38" spans="1:7 16334:16335" s="39" customFormat="1" ht="31">
      <c r="A38" s="167">
        <v>28</v>
      </c>
      <c r="B38" s="171" t="s">
        <v>678</v>
      </c>
      <c r="C38" s="285"/>
      <c r="D38" s="173"/>
      <c r="E38" s="173"/>
      <c r="F38" s="173"/>
      <c r="G38" s="173"/>
      <c r="XDG38" s="50"/>
    </row>
    <row r="39" spans="1:7 16334:16335" s="39" customFormat="1" ht="15.5">
      <c r="A39" s="167">
        <v>29</v>
      </c>
      <c r="B39" s="171" t="s">
        <v>679</v>
      </c>
      <c r="C39" s="285"/>
      <c r="D39" s="173"/>
      <c r="E39" s="173"/>
      <c r="F39" s="173"/>
      <c r="G39" s="173"/>
      <c r="XDG39" s="50"/>
    </row>
    <row r="40" spans="1:7 16334:16335" s="39" customFormat="1" ht="31">
      <c r="A40" s="167">
        <v>30</v>
      </c>
      <c r="B40" s="171" t="s">
        <v>680</v>
      </c>
      <c r="C40" s="285"/>
      <c r="D40" s="172">
        <v>795960.65834903333</v>
      </c>
      <c r="E40" s="172">
        <v>559314.24973553338</v>
      </c>
      <c r="F40" s="172">
        <v>3208131.9084017673</v>
      </c>
      <c r="G40" s="172">
        <v>4563406.8164863326</v>
      </c>
      <c r="XDF40" s="49"/>
      <c r="XDG40" s="50"/>
    </row>
    <row r="41" spans="1:7 16334:16335" s="39" customFormat="1" ht="15.5">
      <c r="A41" s="167">
        <v>31</v>
      </c>
      <c r="B41" s="171" t="s">
        <v>681</v>
      </c>
      <c r="C41" s="172">
        <v>5887750.3146793647</v>
      </c>
      <c r="D41" s="172">
        <v>11620598.04483011</v>
      </c>
      <c r="E41" s="172">
        <v>197773.28889633334</v>
      </c>
      <c r="F41" s="172">
        <v>1725231.712209</v>
      </c>
      <c r="G41" s="172">
        <v>2158202.9506102968</v>
      </c>
      <c r="XDG41" s="50"/>
    </row>
    <row r="42" spans="1:7 16334:16335" s="39" customFormat="1" ht="15.5">
      <c r="A42" s="167">
        <v>32</v>
      </c>
      <c r="B42" s="170" t="s">
        <v>682</v>
      </c>
      <c r="C42" s="285"/>
      <c r="D42" s="172">
        <v>0</v>
      </c>
      <c r="E42" s="172">
        <v>0</v>
      </c>
      <c r="F42" s="172">
        <v>0</v>
      </c>
      <c r="G42" s="172">
        <v>-719400.82266952528</v>
      </c>
      <c r="XDG42" s="50"/>
    </row>
    <row r="43" spans="1:7 16334:16335" s="39" customFormat="1" ht="15.5">
      <c r="A43" s="167">
        <v>33</v>
      </c>
      <c r="B43" s="170" t="s">
        <v>683</v>
      </c>
      <c r="C43" s="285"/>
      <c r="D43" s="285"/>
      <c r="E43" s="285"/>
      <c r="F43" s="285"/>
      <c r="G43" s="289">
        <v>35320772.853508316</v>
      </c>
      <c r="XDG43" s="50"/>
    </row>
    <row r="44" spans="1:7 16334:16335" s="39" customFormat="1" ht="15.5">
      <c r="A44" s="167">
        <v>34</v>
      </c>
      <c r="B44" s="170" t="s">
        <v>684</v>
      </c>
      <c r="C44" s="285"/>
      <c r="D44" s="285"/>
      <c r="E44" s="285"/>
      <c r="F44" s="285"/>
      <c r="G44" s="178">
        <v>1.1080359408020386</v>
      </c>
      <c r="XDF44" s="49"/>
      <c r="XDG44" s="50"/>
    </row>
    <row r="45" spans="1:7 16334:16335" s="39" customFormat="1" ht="14.5">
      <c r="C45"/>
      <c r="D45"/>
      <c r="XDG45" s="50"/>
    </row>
    <row r="46" spans="1:7 16334:16335" s="39" customFormat="1" ht="14.5">
      <c r="C46"/>
      <c r="D46"/>
      <c r="XDG46" s="50"/>
    </row>
    <row r="47" spans="1:7 16334:16335" s="39" customFormat="1" ht="14.5">
      <c r="C47"/>
      <c r="D47"/>
      <c r="E47" s="57"/>
      <c r="XDG47" s="50"/>
    </row>
    <row r="48" spans="1:7 16334:16335" s="39" customFormat="1">
      <c r="B48" s="58"/>
    </row>
    <row r="49" spans="2:2" s="39" customFormat="1" ht="15.5">
      <c r="B49" s="36"/>
    </row>
    <row r="50" spans="2:2" s="39" customFormat="1" ht="15.5">
      <c r="B50" s="59"/>
    </row>
  </sheetData>
  <mergeCells count="4">
    <mergeCell ref="C7:F7"/>
    <mergeCell ref="G7:G8"/>
    <mergeCell ref="B7:B8"/>
    <mergeCell ref="C6:G6"/>
  </mergeCells>
  <pageMargins left="0.25" right="0.25" top="0.75" bottom="0.75" header="0.3" footer="0.3"/>
  <pageSetup scale="58" orientation="landscape" r:id="rId1"/>
  <headerFooter>
    <oddHeader>&amp;L&amp;"Calibri"&amp;10&amp;K000000Confidential&amp;1#</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G136"/>
  <sheetViews>
    <sheetView showGridLines="0" zoomScale="79" workbookViewId="0">
      <selection activeCell="C1" sqref="C1"/>
    </sheetView>
  </sheetViews>
  <sheetFormatPr baseColWidth="10" defaultColWidth="17.26953125" defaultRowHeight="12.75" customHeight="1" zeroHeight="1"/>
  <cols>
    <col min="1" max="1" width="7.7265625" style="31" customWidth="1"/>
    <col min="2" max="2" width="69.54296875" style="32" customWidth="1"/>
    <col min="3" max="3" width="28.26953125" style="31" customWidth="1"/>
    <col min="4" max="4" width="34.26953125" style="31" customWidth="1"/>
    <col min="5" max="5" width="29.453125" style="31" customWidth="1"/>
    <col min="6" max="6" width="23" style="31" customWidth="1"/>
    <col min="7" max="7" width="8.453125" style="31" customWidth="1"/>
    <col min="8" max="8" width="23.453125" style="31" customWidth="1"/>
    <col min="9" max="9" width="22" style="31" customWidth="1"/>
    <col min="10" max="11" width="23.453125" style="31" customWidth="1"/>
    <col min="12" max="16337" width="8.453125" style="31" customWidth="1"/>
    <col min="16338" max="16338" width="19.81640625" style="31" customWidth="1"/>
    <col min="16339" max="16384" width="17.26953125" style="31"/>
  </cols>
  <sheetData>
    <row r="1" spans="1:8" s="58" customFormat="1" ht="20.25" customHeight="1">
      <c r="B1" s="24"/>
      <c r="C1" s="25"/>
      <c r="E1" s="60"/>
    </row>
    <row r="2" spans="1:8" s="58" customFormat="1" ht="20.25" customHeight="1">
      <c r="B2" s="24"/>
      <c r="C2" s="25"/>
      <c r="E2" s="60"/>
    </row>
    <row r="3" spans="1:8" ht="20.149999999999999" customHeight="1"/>
    <row r="4" spans="1:8" ht="20.149999999999999" customHeight="1">
      <c r="H4"/>
    </row>
    <row r="5" spans="1:8" s="33" customFormat="1" ht="20">
      <c r="B5" s="34" t="s">
        <v>66</v>
      </c>
      <c r="C5" s="35"/>
    </row>
    <row r="6" spans="1:8" s="39" customFormat="1" ht="15" customHeight="1">
      <c r="A6" s="36"/>
      <c r="B6" s="37"/>
      <c r="C6" s="385" t="s">
        <v>1</v>
      </c>
      <c r="D6" s="386"/>
      <c r="E6" s="386"/>
      <c r="F6" s="386"/>
      <c r="G6" s="33"/>
    </row>
    <row r="7" spans="1:8" s="39" customFormat="1" ht="36" customHeight="1">
      <c r="A7" s="36"/>
      <c r="B7" s="236" t="s">
        <v>108</v>
      </c>
      <c r="C7" s="288" t="s">
        <v>685</v>
      </c>
      <c r="D7" s="288" t="s">
        <v>686</v>
      </c>
      <c r="E7" s="288" t="s">
        <v>687</v>
      </c>
      <c r="F7" s="288" t="s">
        <v>505</v>
      </c>
    </row>
    <row r="8" spans="1:8" s="39" customFormat="1" ht="15.5">
      <c r="B8" s="179" t="s">
        <v>305</v>
      </c>
      <c r="C8" s="182">
        <v>1223200.8193667401</v>
      </c>
      <c r="D8" s="183">
        <v>0</v>
      </c>
      <c r="E8" s="182">
        <v>1119689.9063212569</v>
      </c>
      <c r="F8" s="183">
        <v>2342890.7256880002</v>
      </c>
    </row>
    <row r="9" spans="1:8" s="39" customFormat="1" ht="15.5">
      <c r="B9" s="179" t="s">
        <v>306</v>
      </c>
      <c r="C9" s="182">
        <v>0</v>
      </c>
      <c r="D9" s="182">
        <v>0</v>
      </c>
      <c r="E9" s="182">
        <v>860177.42434999999</v>
      </c>
      <c r="F9" s="183">
        <v>860177.42434999999</v>
      </c>
    </row>
    <row r="10" spans="1:8" s="39" customFormat="1" ht="31">
      <c r="B10" s="180" t="s">
        <v>307</v>
      </c>
      <c r="C10" s="183">
        <v>1177048.9472560801</v>
      </c>
      <c r="D10" s="182">
        <v>0</v>
      </c>
      <c r="E10" s="182">
        <v>9552044.8661049195</v>
      </c>
      <c r="F10" s="183">
        <v>10729093.813361</v>
      </c>
    </row>
    <row r="11" spans="1:8" s="39" customFormat="1" ht="31">
      <c r="B11" s="160" t="s">
        <v>311</v>
      </c>
      <c r="C11" s="182">
        <v>0</v>
      </c>
      <c r="D11" s="182">
        <v>0</v>
      </c>
      <c r="E11" s="182">
        <v>0</v>
      </c>
      <c r="F11" s="183">
        <v>0</v>
      </c>
    </row>
    <row r="12" spans="1:8" s="39" customFormat="1" ht="31">
      <c r="B12" s="160" t="s">
        <v>312</v>
      </c>
      <c r="C12" s="182">
        <v>0</v>
      </c>
      <c r="D12" s="182">
        <v>0</v>
      </c>
      <c r="E12" s="182">
        <v>0</v>
      </c>
      <c r="F12" s="183">
        <v>0</v>
      </c>
    </row>
    <row r="13" spans="1:8" s="39" customFormat="1" ht="31">
      <c r="B13" s="160" t="s">
        <v>313</v>
      </c>
      <c r="C13" s="183">
        <v>1218979.5799103659</v>
      </c>
      <c r="D13" s="182">
        <v>0</v>
      </c>
      <c r="E13" s="182">
        <v>5756981.6178506333</v>
      </c>
      <c r="F13" s="183">
        <v>6975961.1977610001</v>
      </c>
    </row>
    <row r="14" spans="1:8" s="39" customFormat="1" ht="15.5">
      <c r="B14" s="179" t="s">
        <v>314</v>
      </c>
      <c r="C14" s="182">
        <v>0</v>
      </c>
      <c r="D14" s="182">
        <v>0</v>
      </c>
      <c r="E14" s="182">
        <v>391908.251644</v>
      </c>
      <c r="F14" s="183">
        <v>391908.251644</v>
      </c>
    </row>
    <row r="15" spans="1:8" s="39" customFormat="1" ht="15.5">
      <c r="B15" s="179" t="s">
        <v>315</v>
      </c>
      <c r="C15" s="183">
        <v>4784583.9327100003</v>
      </c>
      <c r="D15" s="183">
        <v>1568559.6820905283</v>
      </c>
      <c r="E15" s="182">
        <v>36580271.91122447</v>
      </c>
      <c r="F15" s="183">
        <v>42933415.526024997</v>
      </c>
    </row>
    <row r="16" spans="1:8" s="39" customFormat="1" ht="15.5">
      <c r="B16" s="179" t="s">
        <v>321</v>
      </c>
      <c r="C16" s="182">
        <v>0</v>
      </c>
      <c r="D16" s="182">
        <v>0</v>
      </c>
      <c r="E16" s="182">
        <v>44670.881572999999</v>
      </c>
      <c r="F16" s="183">
        <v>44670.881572999999</v>
      </c>
    </row>
    <row r="17" spans="1:6 16334:16335" s="39" customFormat="1" ht="15.5">
      <c r="B17" s="179" t="s">
        <v>322</v>
      </c>
      <c r="C17" s="182">
        <v>0</v>
      </c>
      <c r="D17" s="182">
        <v>0</v>
      </c>
      <c r="E17" s="182">
        <v>94318.033708000003</v>
      </c>
      <c r="F17" s="183">
        <v>94318.033708000003</v>
      </c>
    </row>
    <row r="18" spans="1:6 16334:16335" s="39" customFormat="1" ht="15.5">
      <c r="B18" s="179" t="s">
        <v>688</v>
      </c>
      <c r="C18" s="184">
        <v>0</v>
      </c>
      <c r="D18" s="185">
        <v>0</v>
      </c>
      <c r="E18" s="185">
        <v>184618.45459000001</v>
      </c>
      <c r="F18" s="183">
        <v>184618.45459000001</v>
      </c>
    </row>
    <row r="19" spans="1:6 16334:16335" s="39" customFormat="1" ht="15.5">
      <c r="B19" s="179" t="s">
        <v>330</v>
      </c>
      <c r="C19" s="182">
        <v>0</v>
      </c>
      <c r="D19" s="182">
        <v>0</v>
      </c>
      <c r="E19" s="182">
        <v>170591.02429</v>
      </c>
      <c r="F19" s="183">
        <v>170591.02429</v>
      </c>
    </row>
    <row r="20" spans="1:6 16334:16335" s="39" customFormat="1" ht="15.5">
      <c r="B20" s="179" t="s">
        <v>331</v>
      </c>
      <c r="C20" s="182">
        <v>0</v>
      </c>
      <c r="D20" s="182">
        <v>0</v>
      </c>
      <c r="E20" s="182">
        <v>40.515214</v>
      </c>
      <c r="F20" s="183">
        <v>40.515214</v>
      </c>
    </row>
    <row r="21" spans="1:6 16334:16335" s="39" customFormat="1" ht="15.5">
      <c r="B21" s="179" t="s">
        <v>332</v>
      </c>
      <c r="C21" s="182">
        <v>0</v>
      </c>
      <c r="D21" s="182">
        <v>0</v>
      </c>
      <c r="E21" s="182">
        <v>322621.18141299998</v>
      </c>
      <c r="F21" s="183">
        <v>322621.18141299998</v>
      </c>
    </row>
    <row r="22" spans="1:6 16334:16335" s="39" customFormat="1" ht="15.5">
      <c r="A22" s="48"/>
      <c r="B22" s="179" t="s">
        <v>333</v>
      </c>
      <c r="C22" s="182">
        <v>2711089.1830290002</v>
      </c>
      <c r="D22" s="182">
        <v>0</v>
      </c>
      <c r="E22" s="182">
        <v>888607.68904600001</v>
      </c>
      <c r="F22" s="183">
        <v>3599696.8720749998</v>
      </c>
    </row>
    <row r="23" spans="1:6 16334:16335" s="39" customFormat="1" ht="15.5">
      <c r="B23" s="179" t="s">
        <v>334</v>
      </c>
      <c r="C23" s="182">
        <v>0</v>
      </c>
      <c r="D23" s="182">
        <v>0</v>
      </c>
      <c r="E23" s="182">
        <v>31977.416755999999</v>
      </c>
      <c r="F23" s="183">
        <v>31977.416755999999</v>
      </c>
    </row>
    <row r="24" spans="1:6 16334:16335" s="39" customFormat="1" ht="15.5">
      <c r="B24" s="181" t="s">
        <v>335</v>
      </c>
      <c r="C24" s="186">
        <v>11114902.46227219</v>
      </c>
      <c r="D24" s="186">
        <v>1568559.6820905283</v>
      </c>
      <c r="E24" s="186">
        <v>55966541.757329278</v>
      </c>
      <c r="F24" s="187">
        <v>68681981.318448007</v>
      </c>
    </row>
    <row r="25" spans="1:6 16334:16335" s="39" customFormat="1" ht="16.399999999999999" customHeight="1"/>
    <row r="26" spans="1:6 16334:16335" s="39" customFormat="1" ht="16.399999999999999" customHeight="1"/>
    <row r="27" spans="1:6 16334:16335" s="39" customFormat="1" ht="32.5" customHeight="1"/>
    <row r="28" spans="1:6 16334:16335" s="39" customFormat="1" ht="16.399999999999999" customHeight="1"/>
    <row r="29" spans="1:6 16334:16335" s="39" customFormat="1" ht="16.399999999999999" customHeight="1">
      <c r="XDF29" s="49"/>
      <c r="XDG29" s="50"/>
    </row>
    <row r="30" spans="1:6 16334:16335" s="39" customFormat="1" ht="16.399999999999999" customHeight="1">
      <c r="XDG30" s="50"/>
    </row>
    <row r="31" spans="1:6 16334:16335" s="39" customFormat="1" ht="22.5" customHeight="1">
      <c r="XDG31" s="50"/>
    </row>
    <row r="32" spans="1:6 16334:16335" s="39" customFormat="1" ht="16.399999999999999" customHeight="1">
      <c r="XDG32" s="50"/>
    </row>
    <row r="33" spans="1:3 16334:16335" s="39" customFormat="1" ht="12.5">
      <c r="A33" s="51"/>
      <c r="XDG33" s="50"/>
    </row>
    <row r="34" spans="1:3 16334:16335" s="39" customFormat="1" ht="12.5">
      <c r="A34" s="48"/>
      <c r="XDG34" s="50"/>
    </row>
    <row r="35" spans="1:3 16334:16335" s="39" customFormat="1" ht="16.399999999999999" customHeight="1">
      <c r="XDF35" s="49"/>
      <c r="XDG35" s="50"/>
    </row>
    <row r="36" spans="1:3 16334:16335" s="39" customFormat="1" ht="16.399999999999999" customHeight="1">
      <c r="A36" s="408"/>
      <c r="B36" s="409"/>
      <c r="C36" s="53"/>
      <c r="XDG36" s="50"/>
    </row>
    <row r="37" spans="1:3 16334:16335" s="39" customFormat="1" ht="16.399999999999999" customHeight="1">
      <c r="A37" s="408"/>
      <c r="B37" s="409"/>
      <c r="C37" s="53"/>
      <c r="XDG37" s="50"/>
    </row>
    <row r="38" spans="1:3 16334:16335" s="39" customFormat="1" ht="56.15" customHeight="1">
      <c r="A38" s="408"/>
      <c r="B38" s="409"/>
      <c r="XDG38" s="50"/>
    </row>
    <row r="39" spans="1:3 16334:16335" s="39" customFormat="1" ht="46" customHeight="1">
      <c r="A39" s="408"/>
      <c r="B39" s="409"/>
      <c r="XDG39" s="50"/>
    </row>
    <row r="40" spans="1:3 16334:16335" s="39" customFormat="1" ht="16.399999999999999" customHeight="1">
      <c r="A40" s="54"/>
      <c r="XDF40" s="49"/>
      <c r="XDG40" s="50"/>
    </row>
    <row r="41" spans="1:3 16334:16335" s="39" customFormat="1" ht="16.399999999999999" customHeight="1">
      <c r="A41" s="54"/>
      <c r="XDG41" s="50"/>
    </row>
    <row r="42" spans="1:3 16334:16335" s="39" customFormat="1" ht="16.399999999999999" customHeight="1">
      <c r="A42" s="54"/>
      <c r="XDG42" s="50"/>
    </row>
    <row r="43" spans="1:3 16334:16335" s="39" customFormat="1" ht="16.399999999999999" customHeight="1">
      <c r="A43" s="54"/>
      <c r="B43" s="55"/>
      <c r="XDG43" s="50"/>
    </row>
    <row r="44" spans="1:3 16334:16335" s="39" customFormat="1" ht="16.399999999999999" customHeight="1">
      <c r="A44" s="54"/>
      <c r="XDF44" s="49"/>
      <c r="XDG44" s="50"/>
    </row>
    <row r="45" spans="1:3 16334:16335" s="39" customFormat="1" ht="16.399999999999999" customHeight="1">
      <c r="A45" s="54"/>
      <c r="XDG45" s="50"/>
    </row>
    <row r="46" spans="1:3 16334:16335" s="39" customFormat="1" ht="16.399999999999999" customHeight="1">
      <c r="A46" s="54"/>
      <c r="XDG46" s="50"/>
    </row>
    <row r="47" spans="1:3 16334:16335" s="39" customFormat="1" ht="16.399999999999999" customHeight="1">
      <c r="A47" s="56"/>
      <c r="B47" s="57"/>
      <c r="XDG47" s="50"/>
    </row>
    <row r="48" spans="1:3 16334:16335" s="39" customFormat="1" ht="16.399999999999999" customHeight="1">
      <c r="B48" s="58"/>
    </row>
    <row r="49" spans="2:2" s="39" customFormat="1" ht="15.5">
      <c r="B49" s="36"/>
    </row>
    <row r="50" spans="2:2" s="39" customFormat="1" ht="15" customHeight="1">
      <c r="B50" s="59"/>
    </row>
    <row r="51" spans="2:2" ht="16.5" hidden="1" customHeight="1"/>
    <row r="136" ht="16.5" hidden="1" customHeight="1"/>
  </sheetData>
  <mergeCells count="3">
    <mergeCell ref="A36:A39"/>
    <mergeCell ref="B36:B39"/>
    <mergeCell ref="C6:F6"/>
  </mergeCells>
  <pageMargins left="0.7" right="0.7" top="0.75" bottom="0.75" header="0.3" footer="0.3"/>
  <pageSetup orientation="portrait" r:id="rId1"/>
  <headerFooter>
    <oddHeader>&amp;L&amp;"Calibri"&amp;10&amp;K000000Confidential&amp;1#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vt:i4>
      </vt:variant>
    </vt:vector>
  </HeadingPairs>
  <TitlesOfParts>
    <vt:vector size="26" baseType="lpstr">
      <vt:lpstr>Indice</vt:lpstr>
      <vt:lpstr>Validaciones CMF</vt:lpstr>
      <vt:lpstr>Tabla 1</vt:lpstr>
      <vt:lpstr>Tabla 2</vt:lpstr>
      <vt:lpstr>Tabla 3</vt:lpstr>
      <vt:lpstr>Tabla 4</vt:lpstr>
      <vt:lpstr>Tabla 5</vt:lpstr>
      <vt:lpstr>Tabla 6</vt:lpstr>
      <vt:lpstr>Tabla 7</vt:lpstr>
      <vt:lpstr>Tabla 8</vt:lpstr>
      <vt:lpstr>Tabla 9</vt:lpstr>
      <vt:lpstr>Tabla 10</vt:lpstr>
      <vt:lpstr>Tabla 11</vt:lpstr>
      <vt:lpstr>Tabla 12</vt:lpstr>
      <vt:lpstr>Tabla 13</vt:lpstr>
      <vt:lpstr>Tabla 14</vt:lpstr>
      <vt:lpstr>Tabla 15</vt:lpstr>
      <vt:lpstr>Tabla 16</vt:lpstr>
      <vt:lpstr>Tabla 17</vt:lpstr>
      <vt:lpstr>Tabla 18</vt:lpstr>
      <vt:lpstr>Tabla 19</vt:lpstr>
      <vt:lpstr>Tabla 20</vt:lpstr>
      <vt:lpstr>Indice!Área_de_impresión</vt:lpstr>
      <vt:lpstr>'Tabla 1'!Área_de_impresión</vt:lpstr>
      <vt:lpstr>'Tabla 19'!Área_de_impresión</vt:lpstr>
      <vt:lpstr>'Tabla 2'!Área_de_impresión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Karina Prieto Lopez</dc:creator>
  <cp:keywords/>
  <dc:description/>
  <cp:lastModifiedBy>n670132</cp:lastModifiedBy>
  <cp:revision/>
  <cp:lastPrinted>2023-08-09T22:39:14Z</cp:lastPrinted>
  <dcterms:created xsi:type="dcterms:W3CDTF">2015-06-05T18:19:34Z</dcterms:created>
  <dcterms:modified xsi:type="dcterms:W3CDTF">2023-08-14T15:17:40Z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41c091-3cbc-4dba-8b59-ce62f19500db_Enabled">
    <vt:lpwstr>true</vt:lpwstr>
  </property>
  <property fmtid="{D5CDD505-2E9C-101B-9397-08002B2CF9AE}" pid="3" name="MSIP_Label_3c41c091-3cbc-4dba-8b59-ce62f19500db_SetDate">
    <vt:lpwstr>2023-08-14T15:17:40Z</vt:lpwstr>
  </property>
  <property fmtid="{D5CDD505-2E9C-101B-9397-08002B2CF9AE}" pid="4" name="MSIP_Label_3c41c091-3cbc-4dba-8b59-ce62f19500db_Method">
    <vt:lpwstr>Privileged</vt:lpwstr>
  </property>
  <property fmtid="{D5CDD505-2E9C-101B-9397-08002B2CF9AE}" pid="5" name="MSIP_Label_3c41c091-3cbc-4dba-8b59-ce62f19500db_Name">
    <vt:lpwstr>Confidential_0_1</vt:lpwstr>
  </property>
  <property fmtid="{D5CDD505-2E9C-101B-9397-08002B2CF9AE}" pid="6" name="MSIP_Label_3c41c091-3cbc-4dba-8b59-ce62f19500db_SiteId">
    <vt:lpwstr>35595a02-4d6d-44ac-99e1-f9ab4cd872db</vt:lpwstr>
  </property>
  <property fmtid="{D5CDD505-2E9C-101B-9397-08002B2CF9AE}" pid="7" name="MSIP_Label_3c41c091-3cbc-4dba-8b59-ce62f19500db_ActionId">
    <vt:lpwstr>8d050113-c353-4e8e-b3b1-57bcb697eb51</vt:lpwstr>
  </property>
  <property fmtid="{D5CDD505-2E9C-101B-9397-08002B2CF9AE}" pid="8" name="MSIP_Label_3c41c091-3cbc-4dba-8b59-ce62f19500db_ContentBits">
    <vt:lpwstr>1</vt:lpwstr>
  </property>
</Properties>
</file>